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TZB\_Ceppre, s.r.o\_2024\_2_Rekonstrukce VS Vídeňská 78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19" i="1" s="1"/>
  <c r="I55" i="1"/>
  <c r="I54" i="1"/>
  <c r="I53" i="1"/>
  <c r="I52" i="1"/>
  <c r="I51" i="1"/>
  <c r="I50" i="1"/>
  <c r="I49" i="1"/>
  <c r="I48" i="1"/>
  <c r="I47" i="1"/>
  <c r="G39" i="1"/>
  <c r="F39" i="1"/>
  <c r="F40" i="1" s="1"/>
  <c r="G106" i="12"/>
  <c r="AC106" i="12"/>
  <c r="AD106" i="12"/>
  <c r="Q8" i="12"/>
  <c r="U8" i="12"/>
  <c r="F9" i="12"/>
  <c r="G9" i="12"/>
  <c r="M9" i="12" s="1"/>
  <c r="M8" i="12" s="1"/>
  <c r="I9" i="12"/>
  <c r="K9" i="12"/>
  <c r="O9" i="12"/>
  <c r="Q9" i="12"/>
  <c r="U9" i="12"/>
  <c r="F10" i="12"/>
  <c r="G10" i="12"/>
  <c r="I10" i="12"/>
  <c r="I8" i="12" s="1"/>
  <c r="K10" i="12"/>
  <c r="K8" i="12" s="1"/>
  <c r="M10" i="12"/>
  <c r="O10" i="12"/>
  <c r="O8" i="12" s="1"/>
  <c r="Q10" i="12"/>
  <c r="U10" i="12"/>
  <c r="U11" i="12"/>
  <c r="F12" i="12"/>
  <c r="G12" i="12"/>
  <c r="M12" i="12" s="1"/>
  <c r="I12" i="12"/>
  <c r="I11" i="12" s="1"/>
  <c r="K12" i="12"/>
  <c r="O12" i="12"/>
  <c r="O11" i="12" s="1"/>
  <c r="Q12" i="12"/>
  <c r="U12" i="12"/>
  <c r="F13" i="12"/>
  <c r="G13" i="12" s="1"/>
  <c r="M13" i="12" s="1"/>
  <c r="I13" i="12"/>
  <c r="K13" i="12"/>
  <c r="K11" i="12" s="1"/>
  <c r="O13" i="12"/>
  <c r="Q13" i="12"/>
  <c r="Q11" i="12" s="1"/>
  <c r="U13" i="12"/>
  <c r="F14" i="12"/>
  <c r="G14" i="12"/>
  <c r="I14" i="12"/>
  <c r="K14" i="12"/>
  <c r="M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/>
  <c r="I17" i="12"/>
  <c r="K17" i="12"/>
  <c r="M17" i="12"/>
  <c r="O17" i="12"/>
  <c r="Q17" i="12"/>
  <c r="U17" i="12"/>
  <c r="F18" i="12"/>
  <c r="G18" i="12"/>
  <c r="M18" i="12" s="1"/>
  <c r="I18" i="12"/>
  <c r="K18" i="12"/>
  <c r="O18" i="12"/>
  <c r="Q18" i="12"/>
  <c r="U18" i="12"/>
  <c r="F20" i="12"/>
  <c r="G20" i="12"/>
  <c r="I20" i="12"/>
  <c r="I19" i="12" s="1"/>
  <c r="K20" i="12"/>
  <c r="M20" i="12"/>
  <c r="O20" i="12"/>
  <c r="Q20" i="12"/>
  <c r="U20" i="12"/>
  <c r="F21" i="12"/>
  <c r="G21" i="12"/>
  <c r="M21" i="12" s="1"/>
  <c r="I21" i="12"/>
  <c r="K21" i="12"/>
  <c r="K19" i="12" s="1"/>
  <c r="O21" i="12"/>
  <c r="Q21" i="12"/>
  <c r="U21" i="12"/>
  <c r="F22" i="12"/>
  <c r="G22" i="12"/>
  <c r="I22" i="12"/>
  <c r="K22" i="12"/>
  <c r="M22" i="12"/>
  <c r="O22" i="12"/>
  <c r="O19" i="12" s="1"/>
  <c r="Q22" i="12"/>
  <c r="Q19" i="12" s="1"/>
  <c r="U22" i="12"/>
  <c r="U19" i="12" s="1"/>
  <c r="F23" i="12"/>
  <c r="G23" i="12"/>
  <c r="I23" i="12"/>
  <c r="K23" i="12"/>
  <c r="M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I25" i="12"/>
  <c r="K25" i="12"/>
  <c r="M25" i="12"/>
  <c r="O25" i="12"/>
  <c r="Q25" i="12"/>
  <c r="U25" i="12"/>
  <c r="F26" i="12"/>
  <c r="G26" i="12"/>
  <c r="I26" i="12"/>
  <c r="K26" i="12"/>
  <c r="M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I28" i="12"/>
  <c r="K28" i="12"/>
  <c r="M28" i="12"/>
  <c r="O28" i="12"/>
  <c r="Q28" i="12"/>
  <c r="U28" i="12"/>
  <c r="F29" i="12"/>
  <c r="G29" i="12"/>
  <c r="I29" i="12"/>
  <c r="K29" i="12"/>
  <c r="M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/>
  <c r="I32" i="12"/>
  <c r="K32" i="12"/>
  <c r="M32" i="12"/>
  <c r="O32" i="12"/>
  <c r="Q32" i="12"/>
  <c r="U32" i="12"/>
  <c r="F33" i="12"/>
  <c r="G33" i="12"/>
  <c r="M33" i="12" s="1"/>
  <c r="I33" i="12"/>
  <c r="K33" i="12"/>
  <c r="O33" i="12"/>
  <c r="Q33" i="12"/>
  <c r="U33" i="12"/>
  <c r="Q34" i="12"/>
  <c r="F35" i="12"/>
  <c r="G35" i="12" s="1"/>
  <c r="I35" i="12"/>
  <c r="K35" i="12"/>
  <c r="O35" i="12"/>
  <c r="Q35" i="12"/>
  <c r="U35" i="12"/>
  <c r="F36" i="12"/>
  <c r="G36" i="12"/>
  <c r="I36" i="12"/>
  <c r="I34" i="12" s="1"/>
  <c r="K36" i="12"/>
  <c r="K34" i="12" s="1"/>
  <c r="M36" i="12"/>
  <c r="O36" i="12"/>
  <c r="Q36" i="12"/>
  <c r="U36" i="12"/>
  <c r="F37" i="12"/>
  <c r="G37" i="12"/>
  <c r="I37" i="12"/>
  <c r="K37" i="12"/>
  <c r="M37" i="12"/>
  <c r="O37" i="12"/>
  <c r="O34" i="12" s="1"/>
  <c r="Q37" i="12"/>
  <c r="U37" i="12"/>
  <c r="U34" i="12" s="1"/>
  <c r="F38" i="12"/>
  <c r="G38" i="12" s="1"/>
  <c r="M38" i="12" s="1"/>
  <c r="I38" i="12"/>
  <c r="K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/>
  <c r="I40" i="12"/>
  <c r="K40" i="12"/>
  <c r="M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/>
  <c r="I42" i="12"/>
  <c r="K42" i="12"/>
  <c r="M42" i="12"/>
  <c r="O42" i="12"/>
  <c r="Q42" i="12"/>
  <c r="U42" i="12"/>
  <c r="F43" i="12"/>
  <c r="G43" i="12"/>
  <c r="I43" i="12"/>
  <c r="K43" i="12"/>
  <c r="M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/>
  <c r="I45" i="12"/>
  <c r="K45" i="12"/>
  <c r="M45" i="12"/>
  <c r="O45" i="12"/>
  <c r="Q45" i="12"/>
  <c r="U45" i="12"/>
  <c r="F46" i="12"/>
  <c r="G46" i="12"/>
  <c r="I46" i="12"/>
  <c r="K46" i="12"/>
  <c r="M46" i="12"/>
  <c r="O46" i="12"/>
  <c r="Q46" i="12"/>
  <c r="U46" i="12"/>
  <c r="F47" i="12"/>
  <c r="G47" i="12" s="1"/>
  <c r="M47" i="12" s="1"/>
  <c r="I47" i="12"/>
  <c r="K47" i="12"/>
  <c r="O47" i="12"/>
  <c r="Q47" i="12"/>
  <c r="U47" i="12"/>
  <c r="F49" i="12"/>
  <c r="G49" i="12"/>
  <c r="M49" i="12" s="1"/>
  <c r="I49" i="12"/>
  <c r="K49" i="12"/>
  <c r="O49" i="12"/>
  <c r="Q49" i="12"/>
  <c r="Q48" i="12" s="1"/>
  <c r="U49" i="12"/>
  <c r="U48" i="12" s="1"/>
  <c r="F50" i="12"/>
  <c r="G50" i="12"/>
  <c r="G48" i="12" s="1"/>
  <c r="I50" i="12"/>
  <c r="K50" i="12"/>
  <c r="O50" i="12"/>
  <c r="Q50" i="12"/>
  <c r="U50" i="12"/>
  <c r="F51" i="12"/>
  <c r="G51" i="12"/>
  <c r="I51" i="12"/>
  <c r="I48" i="12" s="1"/>
  <c r="K51" i="12"/>
  <c r="K48" i="12" s="1"/>
  <c r="M51" i="12"/>
  <c r="O51" i="12"/>
  <c r="O48" i="12" s="1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I54" i="12"/>
  <c r="K54" i="12"/>
  <c r="M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I57" i="12"/>
  <c r="K57" i="12"/>
  <c r="M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I60" i="12"/>
  <c r="K60" i="12"/>
  <c r="M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I63" i="12"/>
  <c r="K63" i="12"/>
  <c r="M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I66" i="12"/>
  <c r="K66" i="12"/>
  <c r="M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I69" i="12"/>
  <c r="K69" i="12"/>
  <c r="M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I72" i="12"/>
  <c r="K72" i="12"/>
  <c r="M72" i="12"/>
  <c r="O72" i="12"/>
  <c r="Q72" i="12"/>
  <c r="U72" i="12"/>
  <c r="F73" i="12"/>
  <c r="G73" i="12"/>
  <c r="M73" i="12" s="1"/>
  <c r="I73" i="12"/>
  <c r="K73" i="12"/>
  <c r="O73" i="12"/>
  <c r="Q73" i="12"/>
  <c r="U73" i="12"/>
  <c r="F75" i="12"/>
  <c r="G75" i="12" s="1"/>
  <c r="I75" i="12"/>
  <c r="K75" i="12"/>
  <c r="K74" i="12" s="1"/>
  <c r="O75" i="12"/>
  <c r="O74" i="12" s="1"/>
  <c r="Q75" i="12"/>
  <c r="Q74" i="12" s="1"/>
  <c r="U75" i="12"/>
  <c r="F76" i="12"/>
  <c r="G76" i="12" s="1"/>
  <c r="M76" i="12" s="1"/>
  <c r="I76" i="12"/>
  <c r="K76" i="12"/>
  <c r="O76" i="12"/>
  <c r="Q76" i="12"/>
  <c r="U76" i="12"/>
  <c r="U74" i="12" s="1"/>
  <c r="F77" i="12"/>
  <c r="G77" i="12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/>
  <c r="M80" i="12" s="1"/>
  <c r="I80" i="12"/>
  <c r="I74" i="12" s="1"/>
  <c r="K80" i="12"/>
  <c r="O80" i="12"/>
  <c r="Q80" i="12"/>
  <c r="U80" i="12"/>
  <c r="O81" i="12"/>
  <c r="Q81" i="12"/>
  <c r="U81" i="12"/>
  <c r="F82" i="12"/>
  <c r="G82" i="12"/>
  <c r="I82" i="12"/>
  <c r="K82" i="12"/>
  <c r="M82" i="12"/>
  <c r="O82" i="12"/>
  <c r="Q82" i="12"/>
  <c r="U82" i="12"/>
  <c r="F83" i="12"/>
  <c r="G83" i="12"/>
  <c r="M83" i="12" s="1"/>
  <c r="M81" i="12" s="1"/>
  <c r="I83" i="12"/>
  <c r="I81" i="12" s="1"/>
  <c r="K83" i="12"/>
  <c r="K81" i="12" s="1"/>
  <c r="O83" i="12"/>
  <c r="Q83" i="12"/>
  <c r="U83" i="12"/>
  <c r="I84" i="12"/>
  <c r="K84" i="12"/>
  <c r="O84" i="12"/>
  <c r="Q84" i="12"/>
  <c r="U84" i="12"/>
  <c r="F85" i="12"/>
  <c r="G85" i="12" s="1"/>
  <c r="I85" i="12"/>
  <c r="K85" i="12"/>
  <c r="O85" i="12"/>
  <c r="Q85" i="12"/>
  <c r="U85" i="12"/>
  <c r="K86" i="12"/>
  <c r="O86" i="12"/>
  <c r="F87" i="12"/>
  <c r="G87" i="12"/>
  <c r="M87" i="12" s="1"/>
  <c r="I87" i="12"/>
  <c r="K87" i="12"/>
  <c r="O87" i="12"/>
  <c r="Q87" i="12"/>
  <c r="Q86" i="12" s="1"/>
  <c r="U87" i="12"/>
  <c r="U86" i="12" s="1"/>
  <c r="F88" i="12"/>
  <c r="G88" i="12"/>
  <c r="M88" i="12" s="1"/>
  <c r="I88" i="12"/>
  <c r="K88" i="12"/>
  <c r="O88" i="12"/>
  <c r="Q88" i="12"/>
  <c r="U88" i="12"/>
  <c r="F89" i="12"/>
  <c r="G89" i="12"/>
  <c r="I89" i="12"/>
  <c r="I86" i="12" s="1"/>
  <c r="K89" i="12"/>
  <c r="M89" i="12"/>
  <c r="O89" i="12"/>
  <c r="Q89" i="12"/>
  <c r="U89" i="12"/>
  <c r="U90" i="12"/>
  <c r="F91" i="12"/>
  <c r="G91" i="12"/>
  <c r="M91" i="12" s="1"/>
  <c r="I91" i="12"/>
  <c r="I90" i="12" s="1"/>
  <c r="K91" i="12"/>
  <c r="O91" i="12"/>
  <c r="Q91" i="12"/>
  <c r="U91" i="12"/>
  <c r="F92" i="12"/>
  <c r="G92" i="12" s="1"/>
  <c r="M92" i="12" s="1"/>
  <c r="I92" i="12"/>
  <c r="K92" i="12"/>
  <c r="K90" i="12" s="1"/>
  <c r="O92" i="12"/>
  <c r="O90" i="12" s="1"/>
  <c r="Q92" i="12"/>
  <c r="Q90" i="12" s="1"/>
  <c r="U92" i="12"/>
  <c r="F94" i="12"/>
  <c r="G94" i="12"/>
  <c r="M94" i="12" s="1"/>
  <c r="M93" i="12" s="1"/>
  <c r="I94" i="12"/>
  <c r="I93" i="12" s="1"/>
  <c r="K94" i="12"/>
  <c r="K93" i="12" s="1"/>
  <c r="O94" i="12"/>
  <c r="Q94" i="12"/>
  <c r="U94" i="12"/>
  <c r="F95" i="12"/>
  <c r="G95" i="12"/>
  <c r="I95" i="12"/>
  <c r="K95" i="12"/>
  <c r="M95" i="12"/>
  <c r="O95" i="12"/>
  <c r="O93" i="12" s="1"/>
  <c r="Q95" i="12"/>
  <c r="Q93" i="12" s="1"/>
  <c r="U95" i="12"/>
  <c r="U93" i="12" s="1"/>
  <c r="F96" i="12"/>
  <c r="G96" i="12"/>
  <c r="I96" i="12"/>
  <c r="K96" i="12"/>
  <c r="M96" i="12"/>
  <c r="O96" i="12"/>
  <c r="Q96" i="12"/>
  <c r="U96" i="12"/>
  <c r="F97" i="12"/>
  <c r="G97" i="12"/>
  <c r="M97" i="12" s="1"/>
  <c r="I97" i="12"/>
  <c r="K97" i="12"/>
  <c r="O97" i="12"/>
  <c r="Q97" i="12"/>
  <c r="U97" i="12"/>
  <c r="F98" i="12"/>
  <c r="G98" i="12"/>
  <c r="I98" i="12"/>
  <c r="K98" i="12"/>
  <c r="M98" i="12"/>
  <c r="O98" i="12"/>
  <c r="Q98" i="12"/>
  <c r="U98" i="12"/>
  <c r="F99" i="12"/>
  <c r="G99" i="12"/>
  <c r="I99" i="12"/>
  <c r="K99" i="12"/>
  <c r="M99" i="12"/>
  <c r="O99" i="12"/>
  <c r="Q99" i="12"/>
  <c r="U99" i="12"/>
  <c r="F101" i="12"/>
  <c r="G101" i="12"/>
  <c r="I101" i="12"/>
  <c r="K101" i="12"/>
  <c r="M101" i="12"/>
  <c r="O101" i="12"/>
  <c r="O100" i="12" s="1"/>
  <c r="Q101" i="12"/>
  <c r="Q100" i="12" s="1"/>
  <c r="U101" i="12"/>
  <c r="U100" i="12" s="1"/>
  <c r="F102" i="12"/>
  <c r="G102" i="12" s="1"/>
  <c r="I102" i="12"/>
  <c r="K102" i="12"/>
  <c r="O102" i="12"/>
  <c r="Q102" i="12"/>
  <c r="U102" i="12"/>
  <c r="F103" i="12"/>
  <c r="G103" i="12"/>
  <c r="I103" i="12"/>
  <c r="I100" i="12" s="1"/>
  <c r="K103" i="12"/>
  <c r="K100" i="12" s="1"/>
  <c r="M103" i="12"/>
  <c r="O103" i="12"/>
  <c r="Q103" i="12"/>
  <c r="U103" i="12"/>
  <c r="F104" i="12"/>
  <c r="G104" i="12"/>
  <c r="I104" i="12"/>
  <c r="K104" i="12"/>
  <c r="M104" i="12"/>
  <c r="O104" i="12"/>
  <c r="Q104" i="12"/>
  <c r="U104" i="12"/>
  <c r="I20" i="1"/>
  <c r="I18" i="1"/>
  <c r="I17" i="1"/>
  <c r="G27" i="1"/>
  <c r="G40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59" i="1"/>
  <c r="G23" i="1"/>
  <c r="G28" i="1"/>
  <c r="H39" i="1"/>
  <c r="M102" i="12"/>
  <c r="M100" i="12" s="1"/>
  <c r="G100" i="12"/>
  <c r="G84" i="12"/>
  <c r="M85" i="12"/>
  <c r="M84" i="12" s="1"/>
  <c r="M75" i="12"/>
  <c r="M74" i="12" s="1"/>
  <c r="G74" i="12"/>
  <c r="M11" i="12"/>
  <c r="M86" i="12"/>
  <c r="M19" i="12"/>
  <c r="M35" i="12"/>
  <c r="M34" i="12" s="1"/>
  <c r="G34" i="12"/>
  <c r="M90" i="12"/>
  <c r="G86" i="12"/>
  <c r="G81" i="12"/>
  <c r="G19" i="12"/>
  <c r="G8" i="12"/>
  <c r="G90" i="12"/>
  <c r="M50" i="12"/>
  <c r="M48" i="12" s="1"/>
  <c r="G11" i="12"/>
  <c r="G93" i="12"/>
  <c r="I39" i="1" l="1"/>
  <c r="I40" i="1" s="1"/>
  <c r="J39" i="1" s="1"/>
  <c r="J40" i="1" s="1"/>
  <c r="H40" i="1"/>
  <c r="G24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<sst xmlns="http://schemas.openxmlformats.org/spreadsheetml/2006/main" count="541" uniqueCount="288">
  <si>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</si>
  <si>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</si>
  <si>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</si>
  <si>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</si>
  <si>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</si>
  <si>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</si>
  <si>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</si>
  <si>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</si>
  <si>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</si>
  <si>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</si>
  <si>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</si>
  <si>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</si>
  <si>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</si>
  <si>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</si>
  <si>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</si>
  <si>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</si>
  <si>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</si>
  <si>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</si>
  <si>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</si>
  <si>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</si>
  <si>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</si>
  <si>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</si>
  <si>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</si>
  <si>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</si>
  <si>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</si>
  <si>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</si>
  <si>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</si>
  <si>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</si>
  <si>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</si>
  <si>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</si>
  <si>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</si>
  <si>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</si>
  <si>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</si>
  <si>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</si>
  <si>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</si>
  <si>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</si>
  <si>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</si>
  <si>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</si>
  <si>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</si>
  <si>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</si>
  <si>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</si>
  <si>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</si>
  <si>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</si>
  <si>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01 - Technologická část</t>
  </si>
  <si>
    <t>Rozpočet:</t>
  </si>
  <si>
    <t>Misto</t>
  </si>
  <si>
    <t>Úprava zařízení Vídeňská 78</t>
  </si>
  <si>
    <t>Statutární město Brno</t>
  </si>
  <si>
    <t>Rozpočet</t>
  </si>
  <si>
    <t>Celkem za stavbu</t>
  </si>
  <si>
    <t>CZK</t>
  </si>
  <si>
    <t>Rekapitulace dílů</t>
  </si>
  <si>
    <t>Typ dílu</t>
  </si>
  <si>
    <t>95</t>
  </si>
  <si>
    <t>Dokončovací kce na pozem.stav.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</si>
  <si>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</si>
  <si>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</si>
  <si>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</si>
  <si>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</si>
  <si>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</si>
  <si>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</si>
  <si>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</si>
  <si>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</si>
  <si>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</si>
  <si>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</si>
  <si>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</si>
  <si>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</si>
  <si>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M23</t>
  </si>
  <si>
    <t>Montáže potrubí</t>
  </si>
  <si>
    <t>ON</t>
  </si>
  <si>
    <t>VN</t>
  </si>
  <si>
    <t>799</t>
  </si>
  <si>
    <t>Ostatní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</si>
  <si>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</si>
  <si>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</si>
  <si>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</si>
  <si>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</si>
  <si>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</si>
  <si>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</si>
  <si>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</si>
  <si>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</si>
  <si>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</si>
  <si>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</si>
  <si>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</si>
  <si>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</si>
  <si>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</si>
  <si>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</si>
  <si>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</si>
  <si>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</si>
  <si>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</si>
  <si>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</si>
  <si>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</si>
  <si>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</si>
  <si>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</si>
  <si>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</si>
  <si>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</si>
  <si>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</si>
  <si>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</si>
  <si>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</si>
  <si>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</si>
  <si>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</si>
  <si>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</si>
  <si>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952902110R00</t>
  </si>
  <si>
    <t>Čištění zametáním v místnostech a chodbách</t>
  </si>
  <si>
    <t>m2</t>
  </si>
  <si>
    <t>POL1_0</t>
  </si>
  <si>
    <t>952901411R00</t>
  </si>
  <si>
    <t>Vyčištění ostatních objektů</t>
  </si>
  <si>
    <t>631547115R</t>
  </si>
  <si>
    <t>Pouzdro potrubní izolační ROCKWOOL 800 - 35/30 mm</t>
  </si>
  <si>
    <t>m</t>
  </si>
  <si>
    <t>POL3_0</t>
  </si>
  <si>
    <t>631547319R</t>
  </si>
  <si>
    <t>Pouzdro potrubní izolační ROCKWOOL 800  60/50 mm, kamenná vlna s polepem Al fólií vyztuženou skleněnou mřížkou</t>
  </si>
  <si>
    <t>713411111R00</t>
  </si>
  <si>
    <t>Izolace tepelná - montáž</t>
  </si>
  <si>
    <t>713400842R00</t>
  </si>
  <si>
    <t>Odstranění izolace pevné</t>
  </si>
  <si>
    <t>713400812R00</t>
  </si>
  <si>
    <t>Odstranění tepelné izolace potrubí</t>
  </si>
  <si>
    <t>998713201R00</t>
  </si>
  <si>
    <t>Přesun hmot pro izolace tepelné, výšky do 6 m</t>
  </si>
  <si>
    <t>998713293R00</t>
  </si>
  <si>
    <t>Příplatek zvětš. přesun, izolace tepelné do 500 m</t>
  </si>
  <si>
    <t>732-R-004</t>
  </si>
  <si>
    <t>Kombinovaný rozdělovač/sběrač, modul 100, L=2,0m</t>
  </si>
  <si>
    <t>ks</t>
  </si>
  <si>
    <t>732-R-005</t>
  </si>
  <si>
    <t>Izolace rozdělovače a sběrače</t>
  </si>
  <si>
    <t>soubor</t>
  </si>
  <si>
    <t>732-R-006</t>
  </si>
  <si>
    <t>Stojan pro R/S</t>
  </si>
  <si>
    <t>732-R-006.1</t>
  </si>
  <si>
    <t>Montáž rozdělovače/sběrače</t>
  </si>
  <si>
    <t>732-R-010</t>
  </si>
  <si>
    <t>Oběhové čerpadlo DN40, , např. WILO Yonos MAXO 40/0,5-8 PN6/10</t>
  </si>
  <si>
    <t>kus</t>
  </si>
  <si>
    <t>732-R-011</t>
  </si>
  <si>
    <t>Oběhové čerpadlo DN25, např. WILO Stratos PICO 25/0,5-6 PN10</t>
  </si>
  <si>
    <t>732429111R00</t>
  </si>
  <si>
    <t>Montáž čerpadel oběhových spirálních, DN 25</t>
  </si>
  <si>
    <t>732429112R00</t>
  </si>
  <si>
    <t>Montáž čerpadel oběhových spirálních, DN 40</t>
  </si>
  <si>
    <t>732199100RM1</t>
  </si>
  <si>
    <t>Montáž orientačního štítku, včetně dodávky štítku</t>
  </si>
  <si>
    <t>732221812111</t>
  </si>
  <si>
    <t>Demontáž rozdělovače a sběrače</t>
  </si>
  <si>
    <t>732292820R00</t>
  </si>
  <si>
    <t xml:space="preserve">Rozřezání podpěrných konstrukcí </t>
  </si>
  <si>
    <t>732420812R00</t>
  </si>
  <si>
    <t>Demontáž čerpadel</t>
  </si>
  <si>
    <t>998732201R00</t>
  </si>
  <si>
    <t>Přesun hmot pro strojovny, výšky do 6 m</t>
  </si>
  <si>
    <t>998732293R00</t>
  </si>
  <si>
    <t>Příplatek zvětšený přesun, strojovny do 500 m</t>
  </si>
  <si>
    <t>733121114R00</t>
  </si>
  <si>
    <t>Potrubí hladké bezešvé nízkotlaké D 33,7 x 2,6 mm</t>
  </si>
  <si>
    <t>733121119R00</t>
  </si>
  <si>
    <t>Potrubí hladké bezešvé nízkotlaké D 60,3 x 2,9 mm</t>
  </si>
  <si>
    <t>733123119R00</t>
  </si>
  <si>
    <t>Příplatek za zhotovení přípojek DN 50</t>
  </si>
  <si>
    <t>733190106R00</t>
  </si>
  <si>
    <t>Tlaková zkouška potrubí  DN 25</t>
  </si>
  <si>
    <t>733190108R00</t>
  </si>
  <si>
    <t>Tlaková zkouška potrubí  DN 50</t>
  </si>
  <si>
    <t>733-R001</t>
  </si>
  <si>
    <t>Přechod přímý DN40/50</t>
  </si>
  <si>
    <t>733-R004</t>
  </si>
  <si>
    <t>Přechod přímý DN20/40</t>
  </si>
  <si>
    <t>733-R005</t>
  </si>
  <si>
    <t>Přechod přímý DN20/50</t>
  </si>
  <si>
    <t>733110806R00</t>
  </si>
  <si>
    <t>Demontáž potrubí ocelového závitového do DN 15-32</t>
  </si>
  <si>
    <t>733120826R00</t>
  </si>
  <si>
    <t>Demontáž potrubí z hladkých trubek do DN 80</t>
  </si>
  <si>
    <t>733140811R00</t>
  </si>
  <si>
    <t>Odřezání odvzdušňovací nádoby</t>
  </si>
  <si>
    <t>998733201R00</t>
  </si>
  <si>
    <t>Přesun hmot pro rozvody potrubí, výšky do 6 m</t>
  </si>
  <si>
    <t>998733293R00</t>
  </si>
  <si>
    <t>Příplatek zvětš. přesun, rozvody potrubí do 500 m</t>
  </si>
  <si>
    <t>724231171R00</t>
  </si>
  <si>
    <t>Teploměr s pevným stonkem a jímkou DTR 60 mm</t>
  </si>
  <si>
    <t>734421150R00</t>
  </si>
  <si>
    <t xml:space="preserve">Tlakoměr deformační 0-10 MPa </t>
  </si>
  <si>
    <t>734429101R00</t>
  </si>
  <si>
    <t>Montáž tlakoměru 0-10 MPa</t>
  </si>
  <si>
    <t>734213115R00</t>
  </si>
  <si>
    <t>Ventil automatický odvzdušňov., DN 15</t>
  </si>
  <si>
    <t>734293312R00</t>
  </si>
  <si>
    <t>Kohout kulový DN 15</t>
  </si>
  <si>
    <t>734233113R00</t>
  </si>
  <si>
    <t>Kohout kulový, DN 25 PN 6</t>
  </si>
  <si>
    <t>734233116R00</t>
  </si>
  <si>
    <t>Kohout kulový, DN 50 PN 6</t>
  </si>
  <si>
    <t>734243413R00</t>
  </si>
  <si>
    <t>Klapka zpětná DN 25 PN 6</t>
  </si>
  <si>
    <t>734243416R00</t>
  </si>
  <si>
    <t>Klapka zpětná DN 50 PN 6</t>
  </si>
  <si>
    <t>734294213R00</t>
  </si>
  <si>
    <t>Filtr DN 25 PN 6</t>
  </si>
  <si>
    <t>734294216R00</t>
  </si>
  <si>
    <t>Filtr DN 50 PN 6</t>
  </si>
  <si>
    <t>734- 0001R</t>
  </si>
  <si>
    <t>Vyvažovací ventil DN 50, např. TA STAD</t>
  </si>
  <si>
    <t>42274534R</t>
  </si>
  <si>
    <t>Kompenzátor pryžový 2"</t>
  </si>
  <si>
    <t>Kohout kulový vypouštěcí DN 15</t>
  </si>
  <si>
    <t>734209115R00</t>
  </si>
  <si>
    <t>Montáž armatur závitových,se 2závity, G 1</t>
  </si>
  <si>
    <t>734209118R00</t>
  </si>
  <si>
    <t>Montáž armatur závitových,se 2závity, G 2</t>
  </si>
  <si>
    <t>734290818R00</t>
  </si>
  <si>
    <t>Demontáž armatur směšovacích</t>
  </si>
  <si>
    <t>734200824R00</t>
  </si>
  <si>
    <t>Demontáž armatur se 2závity do G 2</t>
  </si>
  <si>
    <t>734200822R00</t>
  </si>
  <si>
    <t>Demontáž armatur se 2závity do G 1</t>
  </si>
  <si>
    <t>734100811R00</t>
  </si>
  <si>
    <t>Demontáž armatur se dvěma přírubami do DN 50</t>
  </si>
  <si>
    <t>734410811R00</t>
  </si>
  <si>
    <t>Demontáž teploměrů přímých a rohových</t>
  </si>
  <si>
    <t>734410851R00</t>
  </si>
  <si>
    <t>Demontáž teploměrů - jímky</t>
  </si>
  <si>
    <t>734420811R00</t>
  </si>
  <si>
    <t>Demontáž tlakoměrů se spodním přípojením</t>
  </si>
  <si>
    <t>998734201R00</t>
  </si>
  <si>
    <t>Přesun hmot pro armatury, výšky do 6 m</t>
  </si>
  <si>
    <t>998734293R00</t>
  </si>
  <si>
    <t>Příplatek zvětšený přesun, armatury do 500 m</t>
  </si>
  <si>
    <t>767995101R00</t>
  </si>
  <si>
    <t>Výroba a montáž kov. atypických konstr. do 5 kg</t>
  </si>
  <si>
    <t>kg</t>
  </si>
  <si>
    <t>767-R-001</t>
  </si>
  <si>
    <t>Dodávka uložení</t>
  </si>
  <si>
    <t>733191823R00</t>
  </si>
  <si>
    <t>Odřezání třmenových držáků potrubí do DN 65</t>
  </si>
  <si>
    <t>733193810R00</t>
  </si>
  <si>
    <t>Rozřezání konzol pro potrubí z úhel.L 50x50x5 mm</t>
  </si>
  <si>
    <t>998767201R00</t>
  </si>
  <si>
    <t>Přesun hmot pro zámečnické konstr., výšky do 6 m</t>
  </si>
  <si>
    <t>998767293R00</t>
  </si>
  <si>
    <t>Příplatek zvětš. přesun, zámeč. konstr. do 500 m</t>
  </si>
  <si>
    <t>783225100R00</t>
  </si>
  <si>
    <t>Nátěr syntetický kovových konstrukcí 2x + 1x email, včetně pomocného lešení</t>
  </si>
  <si>
    <t>783424340R00</t>
  </si>
  <si>
    <t>Nátěr syntet. potrubí do DN 50 mm  Z+2x +1x email</t>
  </si>
  <si>
    <t>230170002R00</t>
  </si>
  <si>
    <t>Příprava pro zkoušku těsnosti, DN 50 - 80</t>
  </si>
  <si>
    <t>sada</t>
  </si>
  <si>
    <t>005241010R</t>
  </si>
  <si>
    <t xml:space="preserve">Dokumentace skutečného provedení </t>
  </si>
  <si>
    <t>Soubor</t>
  </si>
  <si>
    <t>13 ON  02</t>
  </si>
  <si>
    <t>Nespecifikované topenářské práce</t>
  </si>
  <si>
    <t>hod</t>
  </si>
  <si>
    <t>ON-R-001</t>
  </si>
  <si>
    <t>Mimostaveništní doprava</t>
  </si>
  <si>
    <t>005121020R</t>
  </si>
  <si>
    <t xml:space="preserve">Zařízení staveniště </t>
  </si>
  <si>
    <t>005124010R</t>
  </si>
  <si>
    <t>Koordinační činnost</t>
  </si>
  <si>
    <t>799-R-001</t>
  </si>
  <si>
    <t>Část MaR (samostatný rozpočet)</t>
  </si>
  <si>
    <t>799-R-002</t>
  </si>
  <si>
    <t>Revize oběhových čerpadel</t>
  </si>
  <si>
    <t>799-R-003</t>
  </si>
  <si>
    <t>Provozní řád</t>
  </si>
  <si>
    <t>799-R-004</t>
  </si>
  <si>
    <t>Zaškolení obsluhy</t>
  </si>
  <si>
    <t>799-R-006</t>
  </si>
  <si>
    <t>Dokladová část k realizaci</t>
  </si>
  <si>
    <t>799-R-007</t>
  </si>
  <si>
    <t>Požární hlídka po dokončení svařovacích prací</t>
  </si>
  <si>
    <t>h</t>
  </si>
  <si>
    <t>M99-R-001</t>
  </si>
  <si>
    <t>Dilatační zkouška</t>
  </si>
  <si>
    <t>M99-R-004</t>
  </si>
  <si>
    <t>Topná zkouška</t>
  </si>
  <si>
    <t>M99-R-002</t>
  </si>
  <si>
    <t>Proplach systému</t>
  </si>
  <si>
    <t>M99-R-003</t>
  </si>
  <si>
    <t>Napuštění vody do systému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</si>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</sst>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6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SUMIF(F47:F58,A16,I47:I58)+SUMIF(F47:F58,"PSU",I47:I58)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SUMIF(F47:F58,A17,I47:I58)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SUMIF(F47:F58,A18,I47:I58)</f>
        <v>0</v>
      </c>
      <c r="J18" s="82"/>
    </row>
    <row r="19" spans="1:10" ht="23.25" customHeight="1" x14ac:dyDescent="0.25">
      <c r="A19" s="192" t="s">
        <v>70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SUMIF(F47:F58,A19,I47:I58)</f>
        <v>0</v>
      </c>
      <c r="J19" s="82"/>
    </row>
    <row r="20" spans="1:10" ht="23.25" customHeight="1" x14ac:dyDescent="0.25">
      <c r="A20" s="192" t="s">
        <v>69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SUMIF(F47:F58,A20,I47:I58)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50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48</v>
      </c>
      <c r="C39" s="137" t="s">
        <v>46</v>
      </c>
      <c r="D39" s="138"/>
      <c r="E39" s="138"/>
      <c r="F39" s="146">
        <f>'Rozpočet Pol'!AC106</f>
        <v>0</v>
      </c>
      <c r="G39" s="147">
        <f>'Rozpočet Pol'!AD106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49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51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52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53</v>
      </c>
      <c r="C47" s="174" t="s">
        <v>54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55</v>
      </c>
      <c r="C48" s="164" t="s">
        <v>56</v>
      </c>
      <c r="D48" s="166"/>
      <c r="E48" s="166"/>
      <c r="F48" s="182" t="s">
        <v>24</v>
      </c>
      <c r="G48" s="183"/>
      <c r="H48" s="183"/>
      <c r="I48" s="184">
        <f>'Rozpočet Pol'!G11</f>
        <v>0</v>
      </c>
      <c r="J48" s="184"/>
    </row>
    <row r="49" spans="1:10" ht="25.5" customHeight="1" x14ac:dyDescent="0.25">
      <c r="A49" s="162"/>
      <c r="B49" s="165" t="s">
        <v>57</v>
      </c>
      <c r="C49" s="164" t="s">
        <v>58</v>
      </c>
      <c r="D49" s="166"/>
      <c r="E49" s="166"/>
      <c r="F49" s="182" t="s">
        <v>24</v>
      </c>
      <c r="G49" s="183"/>
      <c r="H49" s="183"/>
      <c r="I49" s="184">
        <f>'Rozpočet Pol'!G19</f>
        <v>0</v>
      </c>
      <c r="J49" s="184"/>
    </row>
    <row r="50" spans="1:10" ht="25.5" customHeight="1" x14ac:dyDescent="0.25">
      <c r="A50" s="162"/>
      <c r="B50" s="165" t="s">
        <v>59</v>
      </c>
      <c r="C50" s="164" t="s">
        <v>60</v>
      </c>
      <c r="D50" s="166"/>
      <c r="E50" s="166"/>
      <c r="F50" s="182" t="s">
        <v>24</v>
      </c>
      <c r="G50" s="183"/>
      <c r="H50" s="183"/>
      <c r="I50" s="184">
        <f>'Rozpočet Pol'!G34</f>
        <v>0</v>
      </c>
      <c r="J50" s="184"/>
    </row>
    <row r="51" spans="1:10" ht="25.5" customHeight="1" x14ac:dyDescent="0.25">
      <c r="A51" s="162"/>
      <c r="B51" s="165" t="s">
        <v>61</v>
      </c>
      <c r="C51" s="164" t="s">
        <v>62</v>
      </c>
      <c r="D51" s="166"/>
      <c r="E51" s="166"/>
      <c r="F51" s="182" t="s">
        <v>24</v>
      </c>
      <c r="G51" s="183"/>
      <c r="H51" s="183"/>
      <c r="I51" s="184">
        <f>'Rozpočet Pol'!G48</f>
        <v>0</v>
      </c>
      <c r="J51" s="184"/>
    </row>
    <row r="52" spans="1:10" ht="25.5" customHeight="1" x14ac:dyDescent="0.25">
      <c r="A52" s="162"/>
      <c r="B52" s="165" t="s">
        <v>63</v>
      </c>
      <c r="C52" s="164" t="s">
        <v>64</v>
      </c>
      <c r="D52" s="166"/>
      <c r="E52" s="166"/>
      <c r="F52" s="182" t="s">
        <v>24</v>
      </c>
      <c r="G52" s="183"/>
      <c r="H52" s="183"/>
      <c r="I52" s="184">
        <f>'Rozpočet Pol'!G74</f>
        <v>0</v>
      </c>
      <c r="J52" s="184"/>
    </row>
    <row r="53" spans="1:10" ht="25.5" customHeight="1" x14ac:dyDescent="0.25">
      <c r="A53" s="162"/>
      <c r="B53" s="165" t="s">
        <v>65</v>
      </c>
      <c r="C53" s="164" t="s">
        <v>66</v>
      </c>
      <c r="D53" s="166"/>
      <c r="E53" s="166"/>
      <c r="F53" s="182" t="s">
        <v>24</v>
      </c>
      <c r="G53" s="183"/>
      <c r="H53" s="183"/>
      <c r="I53" s="184">
        <f>'Rozpočet Pol'!G81</f>
        <v>0</v>
      </c>
      <c r="J53" s="184"/>
    </row>
    <row r="54" spans="1:10" ht="25.5" customHeight="1" x14ac:dyDescent="0.25">
      <c r="A54" s="162"/>
      <c r="B54" s="165" t="s">
        <v>67</v>
      </c>
      <c r="C54" s="164" t="s">
        <v>68</v>
      </c>
      <c r="D54" s="166"/>
      <c r="E54" s="166"/>
      <c r="F54" s="182" t="s">
        <v>25</v>
      </c>
      <c r="G54" s="183"/>
      <c r="H54" s="183"/>
      <c r="I54" s="184">
        <f>'Rozpočet Pol'!G84</f>
        <v>0</v>
      </c>
      <c r="J54" s="184"/>
    </row>
    <row r="55" spans="1:10" ht="25.5" customHeight="1" x14ac:dyDescent="0.25">
      <c r="A55" s="162"/>
      <c r="B55" s="165" t="s">
        <v>69</v>
      </c>
      <c r="C55" s="164" t="s">
        <v>27</v>
      </c>
      <c r="D55" s="166"/>
      <c r="E55" s="166"/>
      <c r="F55" s="182" t="s">
        <v>69</v>
      </c>
      <c r="G55" s="183"/>
      <c r="H55" s="183"/>
      <c r="I55" s="184">
        <f>'Rozpočet Pol'!G86</f>
        <v>0</v>
      </c>
      <c r="J55" s="184"/>
    </row>
    <row r="56" spans="1:10" ht="25.5" customHeight="1" x14ac:dyDescent="0.25">
      <c r="A56" s="162"/>
      <c r="B56" s="165" t="s">
        <v>70</v>
      </c>
      <c r="C56" s="164" t="s">
        <v>26</v>
      </c>
      <c r="D56" s="166"/>
      <c r="E56" s="166"/>
      <c r="F56" s="182" t="s">
        <v>70</v>
      </c>
      <c r="G56" s="183"/>
      <c r="H56" s="183"/>
      <c r="I56" s="184">
        <f>'Rozpočet Pol'!G90</f>
        <v>0</v>
      </c>
      <c r="J56" s="184"/>
    </row>
    <row r="57" spans="1:10" ht="25.5" customHeight="1" x14ac:dyDescent="0.25">
      <c r="A57" s="162"/>
      <c r="B57" s="165" t="s">
        <v>71</v>
      </c>
      <c r="C57" s="164" t="s">
        <v>72</v>
      </c>
      <c r="D57" s="166"/>
      <c r="E57" s="166"/>
      <c r="F57" s="182" t="s">
        <v>23</v>
      </c>
      <c r="G57" s="183"/>
      <c r="H57" s="183"/>
      <c r="I57" s="184">
        <f>'Rozpočet Pol'!G93</f>
        <v>0</v>
      </c>
      <c r="J57" s="184"/>
    </row>
    <row r="58" spans="1:10" ht="25.5" customHeight="1" x14ac:dyDescent="0.25">
      <c r="A58" s="162"/>
      <c r="B58" s="176" t="s">
        <v>73</v>
      </c>
      <c r="C58" s="177" t="s">
        <v>74</v>
      </c>
      <c r="D58" s="178"/>
      <c r="E58" s="178"/>
      <c r="F58" s="185" t="s">
        <v>23</v>
      </c>
      <c r="G58" s="186"/>
      <c r="H58" s="186"/>
      <c r="I58" s="187">
        <f>'Rozpočet Pol'!G100</f>
        <v>0</v>
      </c>
      <c r="J58" s="187"/>
    </row>
    <row r="59" spans="1:10" ht="25.5" customHeight="1" x14ac:dyDescent="0.25">
      <c r="A59" s="163"/>
      <c r="B59" s="169" t="s">
        <v>1</v>
      </c>
      <c r="C59" s="169"/>
      <c r="D59" s="170"/>
      <c r="E59" s="170"/>
      <c r="F59" s="188"/>
      <c r="G59" s="189"/>
      <c r="H59" s="189"/>
      <c r="I59" s="190">
        <f>SUM(I47:I58)</f>
        <v>0</v>
      </c>
      <c r="J59" s="190"/>
    </row>
    <row r="60" spans="1:10" x14ac:dyDescent="0.25">
      <c r="F60" s="191"/>
      <c r="G60" s="129"/>
      <c r="H60" s="191"/>
      <c r="I60" s="129"/>
      <c r="J60" s="129"/>
    </row>
    <row r="61" spans="1:10" x14ac:dyDescent="0.25">
      <c r="F61" s="191"/>
      <c r="G61" s="129"/>
      <c r="H61" s="191"/>
      <c r="I61" s="129"/>
      <c r="J61" s="129"/>
    </row>
    <row r="62" spans="1:10" x14ac:dyDescent="0.25">
      <c r="F62" s="191"/>
      <c r="G62" s="129"/>
      <c r="H62" s="191"/>
      <c r="I62" s="129"/>
      <c r="J62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7:J57"/>
    <mergeCell ref="C57:E57"/>
    <mergeCell ref="I58:J58"/>
    <mergeCell ref="C58:E58"/>
    <mergeCell ref="I59:J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6"/>
  <sheetViews>
    <sheetView tabSelected="1" topLeftCell="A78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76</v>
      </c>
    </row>
    <row r="2" spans="1:60" ht="25.05" customHeight="1" x14ac:dyDescent="0.25">
      <c r="A2" s="201" t="s">
        <v>75</v>
      </c>
      <c r="B2" s="195"/>
      <c r="C2" s="196" t="s">
        <v>46</v>
      </c>
      <c r="D2" s="197"/>
      <c r="E2" s="197"/>
      <c r="F2" s="197"/>
      <c r="G2" s="203"/>
      <c r="AE2" t="s">
        <v>77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78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79</v>
      </c>
    </row>
    <row r="5" spans="1:60" hidden="1" x14ac:dyDescent="0.25">
      <c r="A5" s="205" t="s">
        <v>80</v>
      </c>
      <c r="B5" s="206"/>
      <c r="C5" s="207"/>
      <c r="D5" s="208"/>
      <c r="E5" s="208"/>
      <c r="F5" s="208"/>
      <c r="G5" s="209"/>
      <c r="AE5" t="s">
        <v>81</v>
      </c>
    </row>
    <row r="7" spans="1:60" ht="39.6" x14ac:dyDescent="0.25">
      <c r="A7" s="214" t="s">
        <v>82</v>
      </c>
      <c r="B7" s="215" t="s">
        <v>83</v>
      </c>
      <c r="C7" s="215" t="s">
        <v>84</v>
      </c>
      <c r="D7" s="214" t="s">
        <v>85</v>
      </c>
      <c r="E7" s="214" t="s">
        <v>86</v>
      </c>
      <c r="F7" s="210" t="s">
        <v>87</v>
      </c>
      <c r="G7" s="231" t="s">
        <v>28</v>
      </c>
      <c r="H7" s="232" t="s">
        <v>29</v>
      </c>
      <c r="I7" s="232" t="s">
        <v>88</v>
      </c>
      <c r="J7" s="232" t="s">
        <v>30</v>
      </c>
      <c r="K7" s="232" t="s">
        <v>89</v>
      </c>
      <c r="L7" s="232" t="s">
        <v>90</v>
      </c>
      <c r="M7" s="232" t="s">
        <v>91</v>
      </c>
      <c r="N7" s="232" t="s">
        <v>92</v>
      </c>
      <c r="O7" s="232" t="s">
        <v>93</v>
      </c>
      <c r="P7" s="232" t="s">
        <v>94</v>
      </c>
      <c r="Q7" s="232" t="s">
        <v>95</v>
      </c>
      <c r="R7" s="232" t="s">
        <v>96</v>
      </c>
      <c r="S7" s="232" t="s">
        <v>97</v>
      </c>
      <c r="T7" s="232" t="s">
        <v>98</v>
      </c>
      <c r="U7" s="217" t="s">
        <v>99</v>
      </c>
    </row>
    <row r="8" spans="1:60" x14ac:dyDescent="0.25">
      <c r="A8" s="233" t="s">
        <v>100</v>
      </c>
      <c r="B8" s="234" t="s">
        <v>53</v>
      </c>
      <c r="C8" s="235" t="s">
        <v>54</v>
      </c>
      <c r="D8" s="236"/>
      <c r="E8" s="237"/>
      <c r="F8" s="238"/>
      <c r="G8" s="238">
        <f>SUMIF(AE9:AE10,"&lt;&gt;NOR",G9:G10)</f>
        <v>0</v>
      </c>
      <c r="H8" s="238"/>
      <c r="I8" s="238">
        <f>SUM(I9:I10)</f>
        <v>0</v>
      </c>
      <c r="J8" s="238"/>
      <c r="K8" s="238">
        <f>SUM(K9:K10)</f>
        <v>0</v>
      </c>
      <c r="L8" s="238"/>
      <c r="M8" s="238">
        <f>SUM(M9:M10)</f>
        <v>0</v>
      </c>
      <c r="N8" s="216"/>
      <c r="O8" s="216">
        <f>SUM(O9:O10)</f>
        <v>0</v>
      </c>
      <c r="P8" s="216"/>
      <c r="Q8" s="216">
        <f>SUM(Q9:Q10)</f>
        <v>0</v>
      </c>
      <c r="R8" s="216"/>
      <c r="S8" s="216"/>
      <c r="T8" s="233"/>
      <c r="U8" s="216">
        <f>SUM(U9:U10)</f>
        <v>5.4</v>
      </c>
      <c r="AE8" t="s">
        <v>101</v>
      </c>
    </row>
    <row r="9" spans="1:60" outlineLevel="1" x14ac:dyDescent="0.25">
      <c r="A9" s="212">
        <v>1</v>
      </c>
      <c r="B9" s="218" t="s">
        <v>102</v>
      </c>
      <c r="C9" s="261" t="s">
        <v>103</v>
      </c>
      <c r="D9" s="220" t="s">
        <v>104</v>
      </c>
      <c r="E9" s="226">
        <v>35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0</v>
      </c>
      <c r="M9" s="229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1.4999999999999999E-2</v>
      </c>
      <c r="U9" s="221">
        <f>ROUND(E9*T9,2)</f>
        <v>0.53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105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>
        <v>2</v>
      </c>
      <c r="B10" s="218" t="s">
        <v>106</v>
      </c>
      <c r="C10" s="261" t="s">
        <v>107</v>
      </c>
      <c r="D10" s="220" t="s">
        <v>104</v>
      </c>
      <c r="E10" s="226">
        <v>35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0</v>
      </c>
      <c r="M10" s="229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0.13900000000000001</v>
      </c>
      <c r="U10" s="221">
        <f>ROUND(E10*T10,2)</f>
        <v>4.87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105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x14ac:dyDescent="0.25">
      <c r="A11" s="213" t="s">
        <v>100</v>
      </c>
      <c r="B11" s="219" t="s">
        <v>55</v>
      </c>
      <c r="C11" s="262" t="s">
        <v>56</v>
      </c>
      <c r="D11" s="223"/>
      <c r="E11" s="227"/>
      <c r="F11" s="230"/>
      <c r="G11" s="230">
        <f>SUMIF(AE12:AE18,"&lt;&gt;NOR",G12:G18)</f>
        <v>0</v>
      </c>
      <c r="H11" s="230"/>
      <c r="I11" s="230">
        <f>SUM(I12:I18)</f>
        <v>0</v>
      </c>
      <c r="J11" s="230"/>
      <c r="K11" s="230">
        <f>SUM(K12:K18)</f>
        <v>0</v>
      </c>
      <c r="L11" s="230"/>
      <c r="M11" s="230">
        <f>SUM(M12:M18)</f>
        <v>0</v>
      </c>
      <c r="N11" s="224"/>
      <c r="O11" s="224">
        <f>SUM(O12:O18)</f>
        <v>2.3770000000000003E-2</v>
      </c>
      <c r="P11" s="224"/>
      <c r="Q11" s="224">
        <f>SUM(Q12:Q18)</f>
        <v>0.11749999999999999</v>
      </c>
      <c r="R11" s="224"/>
      <c r="S11" s="224"/>
      <c r="T11" s="225"/>
      <c r="U11" s="224">
        <f>SUM(U12:U18)</f>
        <v>4.99</v>
      </c>
      <c r="AE11" t="s">
        <v>101</v>
      </c>
    </row>
    <row r="12" spans="1:60" outlineLevel="1" x14ac:dyDescent="0.25">
      <c r="A12" s="212">
        <v>3</v>
      </c>
      <c r="B12" s="218" t="s">
        <v>108</v>
      </c>
      <c r="C12" s="261" t="s">
        <v>109</v>
      </c>
      <c r="D12" s="220" t="s">
        <v>110</v>
      </c>
      <c r="E12" s="226">
        <v>16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0</v>
      </c>
      <c r="M12" s="229">
        <f>G12*(1+L12/100)</f>
        <v>0</v>
      </c>
      <c r="N12" s="221">
        <v>3.4000000000000002E-4</v>
      </c>
      <c r="O12" s="221">
        <f>ROUND(E12*N12,5)</f>
        <v>5.4400000000000004E-3</v>
      </c>
      <c r="P12" s="221">
        <v>0</v>
      </c>
      <c r="Q12" s="221">
        <f>ROUND(E12*P12,5)</f>
        <v>0</v>
      </c>
      <c r="R12" s="221"/>
      <c r="S12" s="221"/>
      <c r="T12" s="222">
        <v>0</v>
      </c>
      <c r="U12" s="221">
        <f>ROUND(E12*T12,2)</f>
        <v>0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111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0.6" outlineLevel="1" x14ac:dyDescent="0.25">
      <c r="A13" s="212">
        <v>4</v>
      </c>
      <c r="B13" s="218" t="s">
        <v>112</v>
      </c>
      <c r="C13" s="261" t="s">
        <v>113</v>
      </c>
      <c r="D13" s="220" t="s">
        <v>110</v>
      </c>
      <c r="E13" s="226">
        <v>12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0</v>
      </c>
      <c r="M13" s="229">
        <f>G13*(1+L13/100)</f>
        <v>0</v>
      </c>
      <c r="N13" s="221">
        <v>1.23E-3</v>
      </c>
      <c r="O13" s="221">
        <f>ROUND(E13*N13,5)</f>
        <v>1.4760000000000001E-2</v>
      </c>
      <c r="P13" s="221">
        <v>0</v>
      </c>
      <c r="Q13" s="221">
        <f>ROUND(E13*P13,5)</f>
        <v>0</v>
      </c>
      <c r="R13" s="221"/>
      <c r="S13" s="221"/>
      <c r="T13" s="222">
        <v>0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111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2">
        <v>5</v>
      </c>
      <c r="B14" s="218" t="s">
        <v>114</v>
      </c>
      <c r="C14" s="261" t="s">
        <v>115</v>
      </c>
      <c r="D14" s="220" t="s">
        <v>104</v>
      </c>
      <c r="E14" s="226">
        <v>7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0</v>
      </c>
      <c r="M14" s="229">
        <f>G14*(1+L14/100)</f>
        <v>0</v>
      </c>
      <c r="N14" s="221">
        <v>5.1000000000000004E-4</v>
      </c>
      <c r="O14" s="221">
        <f>ROUND(E14*N14,5)</f>
        <v>3.5699999999999998E-3</v>
      </c>
      <c r="P14" s="221">
        <v>0</v>
      </c>
      <c r="Q14" s="221">
        <f>ROUND(E14*P14,5)</f>
        <v>0</v>
      </c>
      <c r="R14" s="221"/>
      <c r="S14" s="221"/>
      <c r="T14" s="222">
        <v>0.26700000000000002</v>
      </c>
      <c r="U14" s="221">
        <f>ROUND(E14*T14,2)</f>
        <v>1.87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105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2">
        <v>6</v>
      </c>
      <c r="B15" s="218" t="s">
        <v>116</v>
      </c>
      <c r="C15" s="261" t="s">
        <v>117</v>
      </c>
      <c r="D15" s="220" t="s">
        <v>104</v>
      </c>
      <c r="E15" s="226">
        <v>2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0</v>
      </c>
      <c r="M15" s="229">
        <f>G15*(1+L15/100)</f>
        <v>0</v>
      </c>
      <c r="N15" s="221">
        <v>0</v>
      </c>
      <c r="O15" s="221">
        <f>ROUND(E15*N15,5)</f>
        <v>0</v>
      </c>
      <c r="P15" s="221">
        <v>4.8099999999999997E-2</v>
      </c>
      <c r="Q15" s="221">
        <f>ROUND(E15*P15,5)</f>
        <v>9.6199999999999994E-2</v>
      </c>
      <c r="R15" s="221"/>
      <c r="S15" s="221"/>
      <c r="T15" s="222">
        <v>0.75</v>
      </c>
      <c r="U15" s="221">
        <f>ROUND(E15*T15,2)</f>
        <v>1.5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105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7</v>
      </c>
      <c r="B16" s="218" t="s">
        <v>118</v>
      </c>
      <c r="C16" s="261" t="s">
        <v>119</v>
      </c>
      <c r="D16" s="220" t="s">
        <v>104</v>
      </c>
      <c r="E16" s="226">
        <v>3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0</v>
      </c>
      <c r="M16" s="229">
        <f>G16*(1+L16/100)</f>
        <v>0</v>
      </c>
      <c r="N16" s="221">
        <v>0</v>
      </c>
      <c r="O16" s="221">
        <f>ROUND(E16*N16,5)</f>
        <v>0</v>
      </c>
      <c r="P16" s="221">
        <v>7.1000000000000004E-3</v>
      </c>
      <c r="Q16" s="221">
        <f>ROUND(E16*P16,5)</f>
        <v>2.1299999999999999E-2</v>
      </c>
      <c r="R16" s="221"/>
      <c r="S16" s="221"/>
      <c r="T16" s="222">
        <v>0.54</v>
      </c>
      <c r="U16" s="221">
        <f>ROUND(E16*T16,2)</f>
        <v>1.62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105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8</v>
      </c>
      <c r="B17" s="218" t="s">
        <v>120</v>
      </c>
      <c r="C17" s="261" t="s">
        <v>121</v>
      </c>
      <c r="D17" s="220" t="s">
        <v>0</v>
      </c>
      <c r="E17" s="226">
        <v>112.7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0</v>
      </c>
      <c r="M17" s="229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</v>
      </c>
      <c r="U17" s="221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105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>
        <v>9</v>
      </c>
      <c r="B18" s="218" t="s">
        <v>122</v>
      </c>
      <c r="C18" s="261" t="s">
        <v>123</v>
      </c>
      <c r="D18" s="220" t="s">
        <v>0</v>
      </c>
      <c r="E18" s="226">
        <v>112.7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0</v>
      </c>
      <c r="M18" s="229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0</v>
      </c>
      <c r="U18" s="221">
        <f>ROUND(E18*T18,2)</f>
        <v>0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105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x14ac:dyDescent="0.25">
      <c r="A19" s="213" t="s">
        <v>100</v>
      </c>
      <c r="B19" s="219" t="s">
        <v>57</v>
      </c>
      <c r="C19" s="262" t="s">
        <v>58</v>
      </c>
      <c r="D19" s="223"/>
      <c r="E19" s="227"/>
      <c r="F19" s="230"/>
      <c r="G19" s="230">
        <f>SUMIF(AE20:AE33,"&lt;&gt;NOR",G20:G33)</f>
        <v>0</v>
      </c>
      <c r="H19" s="230"/>
      <c r="I19" s="230">
        <f>SUM(I20:I33)</f>
        <v>0</v>
      </c>
      <c r="J19" s="230"/>
      <c r="K19" s="230">
        <f>SUM(K20:K33)</f>
        <v>0</v>
      </c>
      <c r="L19" s="230"/>
      <c r="M19" s="230">
        <f>SUM(M20:M33)</f>
        <v>0</v>
      </c>
      <c r="N19" s="224"/>
      <c r="O19" s="224">
        <f>SUM(O20:O33)</f>
        <v>2.5089999999999998E-2</v>
      </c>
      <c r="P19" s="224"/>
      <c r="Q19" s="224">
        <f>SUM(Q20:Q33)</f>
        <v>0.7390000000000001</v>
      </c>
      <c r="R19" s="224"/>
      <c r="S19" s="224"/>
      <c r="T19" s="225"/>
      <c r="U19" s="224">
        <f>SUM(U20:U33)</f>
        <v>23.439999999999998</v>
      </c>
      <c r="AE19" t="s">
        <v>101</v>
      </c>
    </row>
    <row r="20" spans="1:60" outlineLevel="1" x14ac:dyDescent="0.25">
      <c r="A20" s="212">
        <v>10</v>
      </c>
      <c r="B20" s="218" t="s">
        <v>124</v>
      </c>
      <c r="C20" s="261" t="s">
        <v>125</v>
      </c>
      <c r="D20" s="220" t="s">
        <v>126</v>
      </c>
      <c r="E20" s="226">
        <v>1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0</v>
      </c>
      <c r="M20" s="229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0.87</v>
      </c>
      <c r="U20" s="221">
        <f>ROUND(E20*T20,2)</f>
        <v>0.87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105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11</v>
      </c>
      <c r="B21" s="218" t="s">
        <v>127</v>
      </c>
      <c r="C21" s="261" t="s">
        <v>128</v>
      </c>
      <c r="D21" s="220" t="s">
        <v>129</v>
      </c>
      <c r="E21" s="226">
        <v>1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0</v>
      </c>
      <c r="M21" s="229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0.87</v>
      </c>
      <c r="U21" s="221">
        <f>ROUND(E21*T21,2)</f>
        <v>0.87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105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2">
        <v>12</v>
      </c>
      <c r="B22" s="218" t="s">
        <v>130</v>
      </c>
      <c r="C22" s="261" t="s">
        <v>131</v>
      </c>
      <c r="D22" s="220" t="s">
        <v>126</v>
      </c>
      <c r="E22" s="226">
        <v>2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0</v>
      </c>
      <c r="M22" s="229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0.87</v>
      </c>
      <c r="U22" s="221">
        <f>ROUND(E22*T22,2)</f>
        <v>1.74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105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>
        <v>13</v>
      </c>
      <c r="B23" s="218" t="s">
        <v>132</v>
      </c>
      <c r="C23" s="261" t="s">
        <v>133</v>
      </c>
      <c r="D23" s="220" t="s">
        <v>110</v>
      </c>
      <c r="E23" s="226">
        <v>2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0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0.87</v>
      </c>
      <c r="U23" s="221">
        <f>ROUND(E23*T23,2)</f>
        <v>1.74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105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0.399999999999999" outlineLevel="1" x14ac:dyDescent="0.25">
      <c r="A24" s="212">
        <v>14</v>
      </c>
      <c r="B24" s="218" t="s">
        <v>134</v>
      </c>
      <c r="C24" s="261" t="s">
        <v>135</v>
      </c>
      <c r="D24" s="220" t="s">
        <v>136</v>
      </c>
      <c r="E24" s="226">
        <v>2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0</v>
      </c>
      <c r="M24" s="229">
        <f>G24*(1+L24/100)</f>
        <v>0</v>
      </c>
      <c r="N24" s="221">
        <v>4.7600000000000003E-3</v>
      </c>
      <c r="O24" s="221">
        <f>ROUND(E24*N24,5)</f>
        <v>9.5200000000000007E-3</v>
      </c>
      <c r="P24" s="221">
        <v>0</v>
      </c>
      <c r="Q24" s="221">
        <f>ROUND(E24*P24,5)</f>
        <v>0</v>
      </c>
      <c r="R24" s="221"/>
      <c r="S24" s="221"/>
      <c r="T24" s="222">
        <v>1.778</v>
      </c>
      <c r="U24" s="221">
        <f>ROUND(E24*T24,2)</f>
        <v>3.56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105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0.399999999999999" outlineLevel="1" x14ac:dyDescent="0.25">
      <c r="A25" s="212">
        <v>15</v>
      </c>
      <c r="B25" s="218" t="s">
        <v>137</v>
      </c>
      <c r="C25" s="261" t="s">
        <v>138</v>
      </c>
      <c r="D25" s="220" t="s">
        <v>136</v>
      </c>
      <c r="E25" s="226">
        <v>1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0</v>
      </c>
      <c r="M25" s="229">
        <f>G25*(1+L25/100)</f>
        <v>0</v>
      </c>
      <c r="N25" s="221">
        <v>4.7600000000000003E-3</v>
      </c>
      <c r="O25" s="221">
        <f>ROUND(E25*N25,5)</f>
        <v>4.7600000000000003E-3</v>
      </c>
      <c r="P25" s="221">
        <v>0</v>
      </c>
      <c r="Q25" s="221">
        <f>ROUND(E25*P25,5)</f>
        <v>0</v>
      </c>
      <c r="R25" s="221"/>
      <c r="S25" s="221"/>
      <c r="T25" s="222">
        <v>1.778</v>
      </c>
      <c r="U25" s="221">
        <f>ROUND(E25*T25,2)</f>
        <v>1.78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105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2">
        <v>16</v>
      </c>
      <c r="B26" s="218" t="s">
        <v>139</v>
      </c>
      <c r="C26" s="261" t="s">
        <v>140</v>
      </c>
      <c r="D26" s="220" t="s">
        <v>129</v>
      </c>
      <c r="E26" s="226">
        <v>1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0</v>
      </c>
      <c r="M26" s="229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0.28100000000000003</v>
      </c>
      <c r="U26" s="221">
        <f>ROUND(E26*T26,2)</f>
        <v>0.28000000000000003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105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>
        <v>17</v>
      </c>
      <c r="B27" s="218" t="s">
        <v>141</v>
      </c>
      <c r="C27" s="261" t="s">
        <v>142</v>
      </c>
      <c r="D27" s="220" t="s">
        <v>129</v>
      </c>
      <c r="E27" s="226">
        <v>2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0</v>
      </c>
      <c r="M27" s="229">
        <f>G27*(1+L27/100)</f>
        <v>0</v>
      </c>
      <c r="N27" s="221">
        <v>5.9000000000000003E-4</v>
      </c>
      <c r="O27" s="221">
        <f>ROUND(E27*N27,5)</f>
        <v>1.1800000000000001E-3</v>
      </c>
      <c r="P27" s="221">
        <v>0</v>
      </c>
      <c r="Q27" s="221">
        <f>ROUND(E27*P27,5)</f>
        <v>0</v>
      </c>
      <c r="R27" s="221"/>
      <c r="S27" s="221"/>
      <c r="T27" s="222">
        <v>0.53</v>
      </c>
      <c r="U27" s="221">
        <f>ROUND(E27*T27,2)</f>
        <v>1.06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105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2">
        <v>18</v>
      </c>
      <c r="B28" s="218" t="s">
        <v>143</v>
      </c>
      <c r="C28" s="261" t="s">
        <v>144</v>
      </c>
      <c r="D28" s="220" t="s">
        <v>129</v>
      </c>
      <c r="E28" s="226">
        <v>8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0</v>
      </c>
      <c r="M28" s="229">
        <f>G28*(1+L28/100)</f>
        <v>0</v>
      </c>
      <c r="N28" s="221">
        <v>1.1299999999999999E-3</v>
      </c>
      <c r="O28" s="221">
        <f>ROUND(E28*N28,5)</f>
        <v>9.0399999999999994E-3</v>
      </c>
      <c r="P28" s="221">
        <v>0</v>
      </c>
      <c r="Q28" s="221">
        <f>ROUND(E28*P28,5)</f>
        <v>0</v>
      </c>
      <c r="R28" s="221"/>
      <c r="S28" s="221"/>
      <c r="T28" s="222">
        <v>0.114</v>
      </c>
      <c r="U28" s="221">
        <f>ROUND(E28*T28,2)</f>
        <v>0.91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105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2">
        <v>19</v>
      </c>
      <c r="B29" s="218" t="s">
        <v>145</v>
      </c>
      <c r="C29" s="261" t="s">
        <v>146</v>
      </c>
      <c r="D29" s="220" t="s">
        <v>136</v>
      </c>
      <c r="E29" s="226">
        <v>1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0</v>
      </c>
      <c r="M29" s="229">
        <f>G29*(1+L29/100)</f>
        <v>0</v>
      </c>
      <c r="N29" s="221">
        <v>0</v>
      </c>
      <c r="O29" s="221">
        <f>ROUND(E29*N29,5)</f>
        <v>0</v>
      </c>
      <c r="P29" s="221">
        <v>0.624</v>
      </c>
      <c r="Q29" s="221">
        <f>ROUND(E29*P29,5)</f>
        <v>0.624</v>
      </c>
      <c r="R29" s="221"/>
      <c r="S29" s="221"/>
      <c r="T29" s="222">
        <v>8.34</v>
      </c>
      <c r="U29" s="221">
        <f>ROUND(E29*T29,2)</f>
        <v>8.34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105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>
        <v>20</v>
      </c>
      <c r="B30" s="218" t="s">
        <v>147</v>
      </c>
      <c r="C30" s="261" t="s">
        <v>148</v>
      </c>
      <c r="D30" s="220" t="s">
        <v>129</v>
      </c>
      <c r="E30" s="226">
        <v>1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0</v>
      </c>
      <c r="M30" s="229">
        <f>G30*(1+L30/100)</f>
        <v>0</v>
      </c>
      <c r="N30" s="221">
        <v>3.8000000000000002E-4</v>
      </c>
      <c r="O30" s="221">
        <f>ROUND(E30*N30,5)</f>
        <v>3.8000000000000002E-4</v>
      </c>
      <c r="P30" s="221">
        <v>5.1999999999999998E-2</v>
      </c>
      <c r="Q30" s="221">
        <f>ROUND(E30*P30,5)</f>
        <v>5.1999999999999998E-2</v>
      </c>
      <c r="R30" s="221"/>
      <c r="S30" s="221"/>
      <c r="T30" s="222">
        <v>1</v>
      </c>
      <c r="U30" s="221">
        <f>ROUND(E30*T30,2)</f>
        <v>1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105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2">
        <v>21</v>
      </c>
      <c r="B31" s="218" t="s">
        <v>149</v>
      </c>
      <c r="C31" s="261" t="s">
        <v>150</v>
      </c>
      <c r="D31" s="220" t="s">
        <v>136</v>
      </c>
      <c r="E31" s="226">
        <v>3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0</v>
      </c>
      <c r="M31" s="229">
        <f>G31*(1+L31/100)</f>
        <v>0</v>
      </c>
      <c r="N31" s="221">
        <v>6.9999999999999994E-5</v>
      </c>
      <c r="O31" s="221">
        <f>ROUND(E31*N31,5)</f>
        <v>2.1000000000000001E-4</v>
      </c>
      <c r="P31" s="221">
        <v>2.1000000000000001E-2</v>
      </c>
      <c r="Q31" s="221">
        <f>ROUND(E31*P31,5)</f>
        <v>6.3E-2</v>
      </c>
      <c r="R31" s="221"/>
      <c r="S31" s="221"/>
      <c r="T31" s="222">
        <v>0.43</v>
      </c>
      <c r="U31" s="221">
        <f>ROUND(E31*T31,2)</f>
        <v>1.29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105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22</v>
      </c>
      <c r="B32" s="218" t="s">
        <v>151</v>
      </c>
      <c r="C32" s="261" t="s">
        <v>152</v>
      </c>
      <c r="D32" s="220" t="s">
        <v>0</v>
      </c>
      <c r="E32" s="226">
        <v>1423.26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0</v>
      </c>
      <c r="M32" s="229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105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2">
        <v>23</v>
      </c>
      <c r="B33" s="218" t="s">
        <v>153</v>
      </c>
      <c r="C33" s="261" t="s">
        <v>154</v>
      </c>
      <c r="D33" s="220" t="s">
        <v>0</v>
      </c>
      <c r="E33" s="226">
        <v>1423.26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0</v>
      </c>
      <c r="M33" s="229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105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x14ac:dyDescent="0.25">
      <c r="A34" s="213" t="s">
        <v>100</v>
      </c>
      <c r="B34" s="219" t="s">
        <v>59</v>
      </c>
      <c r="C34" s="262" t="s">
        <v>60</v>
      </c>
      <c r="D34" s="223"/>
      <c r="E34" s="227"/>
      <c r="F34" s="230"/>
      <c r="G34" s="230">
        <f>SUMIF(AE35:AE47,"&lt;&gt;NOR",G35:G47)</f>
        <v>0</v>
      </c>
      <c r="H34" s="230"/>
      <c r="I34" s="230">
        <f>SUM(I35:I47)</f>
        <v>0</v>
      </c>
      <c r="J34" s="230"/>
      <c r="K34" s="230">
        <f>SUM(K35:K47)</f>
        <v>0</v>
      </c>
      <c r="L34" s="230"/>
      <c r="M34" s="230">
        <f>SUM(M35:M47)</f>
        <v>0</v>
      </c>
      <c r="N34" s="224"/>
      <c r="O34" s="224">
        <f>SUM(O35:O47)</f>
        <v>0.11997999999999999</v>
      </c>
      <c r="P34" s="224"/>
      <c r="Q34" s="224">
        <f>SUM(Q35:Q47)</f>
        <v>0.13421999999999998</v>
      </c>
      <c r="R34" s="224"/>
      <c r="S34" s="224"/>
      <c r="T34" s="225"/>
      <c r="U34" s="224">
        <f>SUM(U35:U47)</f>
        <v>13.8</v>
      </c>
      <c r="AE34" t="s">
        <v>101</v>
      </c>
    </row>
    <row r="35" spans="1:60" outlineLevel="1" x14ac:dyDescent="0.25">
      <c r="A35" s="212">
        <v>24</v>
      </c>
      <c r="B35" s="218" t="s">
        <v>155</v>
      </c>
      <c r="C35" s="261" t="s">
        <v>156</v>
      </c>
      <c r="D35" s="220" t="s">
        <v>110</v>
      </c>
      <c r="E35" s="226">
        <v>5.5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0</v>
      </c>
      <c r="M35" s="229">
        <f>G35*(1+L35/100)</f>
        <v>0</v>
      </c>
      <c r="N35" s="221">
        <v>5.4799999999999996E-3</v>
      </c>
      <c r="O35" s="221">
        <f>ROUND(E35*N35,5)</f>
        <v>3.014E-2</v>
      </c>
      <c r="P35" s="221">
        <v>0</v>
      </c>
      <c r="Q35" s="221">
        <f>ROUND(E35*P35,5)</f>
        <v>0</v>
      </c>
      <c r="R35" s="221"/>
      <c r="S35" s="221"/>
      <c r="T35" s="222">
        <v>0.36899999999999999</v>
      </c>
      <c r="U35" s="221">
        <f>ROUND(E35*T35,2)</f>
        <v>2.0299999999999998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105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>
        <v>25</v>
      </c>
      <c r="B36" s="218" t="s">
        <v>157</v>
      </c>
      <c r="C36" s="261" t="s">
        <v>158</v>
      </c>
      <c r="D36" s="220" t="s">
        <v>110</v>
      </c>
      <c r="E36" s="226">
        <v>12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0</v>
      </c>
      <c r="M36" s="229">
        <f>G36*(1+L36/100)</f>
        <v>0</v>
      </c>
      <c r="N36" s="221">
        <v>7.4099999999999999E-3</v>
      </c>
      <c r="O36" s="221">
        <f>ROUND(E36*N36,5)</f>
        <v>8.8919999999999999E-2</v>
      </c>
      <c r="P36" s="221">
        <v>0</v>
      </c>
      <c r="Q36" s="221">
        <f>ROUND(E36*P36,5)</f>
        <v>0</v>
      </c>
      <c r="R36" s="221"/>
      <c r="S36" s="221"/>
      <c r="T36" s="222">
        <v>0.53200000000000003</v>
      </c>
      <c r="U36" s="221">
        <f>ROUND(E36*T36,2)</f>
        <v>6.38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105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>
        <v>26</v>
      </c>
      <c r="B37" s="218" t="s">
        <v>159</v>
      </c>
      <c r="C37" s="261" t="s">
        <v>160</v>
      </c>
      <c r="D37" s="220" t="s">
        <v>136</v>
      </c>
      <c r="E37" s="226">
        <v>2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0</v>
      </c>
      <c r="M37" s="229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1.0820000000000001</v>
      </c>
      <c r="U37" s="221">
        <f>ROUND(E37*T37,2)</f>
        <v>2.16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105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2">
        <v>27</v>
      </c>
      <c r="B38" s="218" t="s">
        <v>161</v>
      </c>
      <c r="C38" s="261" t="s">
        <v>162</v>
      </c>
      <c r="D38" s="220" t="s">
        <v>110</v>
      </c>
      <c r="E38" s="226">
        <v>5.5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0</v>
      </c>
      <c r="M38" s="229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1.7999999999999999E-2</v>
      </c>
      <c r="U38" s="221">
        <f>ROUND(E38*T38,2)</f>
        <v>0.1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105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2">
        <v>28</v>
      </c>
      <c r="B39" s="218" t="s">
        <v>163</v>
      </c>
      <c r="C39" s="261" t="s">
        <v>164</v>
      </c>
      <c r="D39" s="220" t="s">
        <v>110</v>
      </c>
      <c r="E39" s="226">
        <v>12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0</v>
      </c>
      <c r="M39" s="229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3.2000000000000001E-2</v>
      </c>
      <c r="U39" s="221">
        <f>ROUND(E39*T39,2)</f>
        <v>0.38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105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2">
        <v>29</v>
      </c>
      <c r="B40" s="218" t="s">
        <v>165</v>
      </c>
      <c r="C40" s="261" t="s">
        <v>166</v>
      </c>
      <c r="D40" s="220" t="s">
        <v>136</v>
      </c>
      <c r="E40" s="226">
        <v>2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0</v>
      </c>
      <c r="M40" s="229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105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12">
        <v>30</v>
      </c>
      <c r="B41" s="218" t="s">
        <v>167</v>
      </c>
      <c r="C41" s="261" t="s">
        <v>168</v>
      </c>
      <c r="D41" s="220" t="s">
        <v>136</v>
      </c>
      <c r="E41" s="226">
        <v>2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0</v>
      </c>
      <c r="M41" s="229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105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>
        <v>31</v>
      </c>
      <c r="B42" s="218" t="s">
        <v>169</v>
      </c>
      <c r="C42" s="261" t="s">
        <v>170</v>
      </c>
      <c r="D42" s="220" t="s">
        <v>136</v>
      </c>
      <c r="E42" s="226">
        <v>2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0</v>
      </c>
      <c r="M42" s="229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105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2">
        <v>32</v>
      </c>
      <c r="B43" s="218" t="s">
        <v>171</v>
      </c>
      <c r="C43" s="261" t="s">
        <v>172</v>
      </c>
      <c r="D43" s="220" t="s">
        <v>110</v>
      </c>
      <c r="E43" s="226">
        <v>6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0</v>
      </c>
      <c r="M43" s="229">
        <f>G43*(1+L43/100)</f>
        <v>0</v>
      </c>
      <c r="N43" s="221">
        <v>2.0000000000000002E-5</v>
      </c>
      <c r="O43" s="221">
        <f>ROUND(E43*N43,5)</f>
        <v>1.2E-4</v>
      </c>
      <c r="P43" s="221">
        <v>3.2000000000000002E-3</v>
      </c>
      <c r="Q43" s="221">
        <f>ROUND(E43*P43,5)</f>
        <v>1.9199999999999998E-2</v>
      </c>
      <c r="R43" s="221"/>
      <c r="S43" s="221"/>
      <c r="T43" s="222">
        <v>5.2999999999999999E-2</v>
      </c>
      <c r="U43" s="221">
        <f>ROUND(E43*T43,2)</f>
        <v>0.32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>
        <v>33</v>
      </c>
      <c r="B44" s="218" t="s">
        <v>173</v>
      </c>
      <c r="C44" s="261" t="s">
        <v>174</v>
      </c>
      <c r="D44" s="220" t="s">
        <v>110</v>
      </c>
      <c r="E44" s="226">
        <v>12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0</v>
      </c>
      <c r="M44" s="229">
        <f>G44*(1+L44/100)</f>
        <v>0</v>
      </c>
      <c r="N44" s="221">
        <v>6.0000000000000002E-5</v>
      </c>
      <c r="O44" s="221">
        <f>ROUND(E44*N44,5)</f>
        <v>7.2000000000000005E-4</v>
      </c>
      <c r="P44" s="221">
        <v>8.4100000000000008E-3</v>
      </c>
      <c r="Q44" s="221">
        <f>ROUND(E44*P44,5)</f>
        <v>0.10092</v>
      </c>
      <c r="R44" s="221"/>
      <c r="S44" s="221"/>
      <c r="T44" s="222">
        <v>0.187</v>
      </c>
      <c r="U44" s="221">
        <f>ROUND(E44*T44,2)</f>
        <v>2.2400000000000002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105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>
        <v>34</v>
      </c>
      <c r="B45" s="218" t="s">
        <v>175</v>
      </c>
      <c r="C45" s="261" t="s">
        <v>176</v>
      </c>
      <c r="D45" s="220" t="s">
        <v>136</v>
      </c>
      <c r="E45" s="226">
        <v>2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0</v>
      </c>
      <c r="M45" s="229">
        <f>G45*(1+L45/100)</f>
        <v>0</v>
      </c>
      <c r="N45" s="221">
        <v>4.0000000000000003E-5</v>
      </c>
      <c r="O45" s="221">
        <f>ROUND(E45*N45,5)</f>
        <v>8.0000000000000007E-5</v>
      </c>
      <c r="P45" s="221">
        <v>7.0499999999999998E-3</v>
      </c>
      <c r="Q45" s="221">
        <f>ROUND(E45*P45,5)</f>
        <v>1.41E-2</v>
      </c>
      <c r="R45" s="221"/>
      <c r="S45" s="221"/>
      <c r="T45" s="222">
        <v>9.2999999999999999E-2</v>
      </c>
      <c r="U45" s="221">
        <f>ROUND(E45*T45,2)</f>
        <v>0.19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105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>
        <v>35</v>
      </c>
      <c r="B46" s="218" t="s">
        <v>177</v>
      </c>
      <c r="C46" s="261" t="s">
        <v>178</v>
      </c>
      <c r="D46" s="220" t="s">
        <v>0</v>
      </c>
      <c r="E46" s="226">
        <v>162.31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0</v>
      </c>
      <c r="M46" s="229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</v>
      </c>
      <c r="U46" s="221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105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>
        <v>36</v>
      </c>
      <c r="B47" s="218" t="s">
        <v>179</v>
      </c>
      <c r="C47" s="261" t="s">
        <v>180</v>
      </c>
      <c r="D47" s="220" t="s">
        <v>0</v>
      </c>
      <c r="E47" s="226">
        <v>162.31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0</v>
      </c>
      <c r="M47" s="229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</v>
      </c>
      <c r="U47" s="221">
        <f>ROUND(E47*T47,2)</f>
        <v>0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105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5">
      <c r="A48" s="213" t="s">
        <v>100</v>
      </c>
      <c r="B48" s="219" t="s">
        <v>61</v>
      </c>
      <c r="C48" s="262" t="s">
        <v>62</v>
      </c>
      <c r="D48" s="223"/>
      <c r="E48" s="227"/>
      <c r="F48" s="230"/>
      <c r="G48" s="230">
        <f>SUMIF(AE49:AE73,"&lt;&gt;NOR",G49:G73)</f>
        <v>0</v>
      </c>
      <c r="H48" s="230"/>
      <c r="I48" s="230">
        <f>SUM(I49:I73)</f>
        <v>0</v>
      </c>
      <c r="J48" s="230"/>
      <c r="K48" s="230">
        <f>SUM(K49:K73)</f>
        <v>0</v>
      </c>
      <c r="L48" s="230"/>
      <c r="M48" s="230">
        <f>SUM(M49:M73)</f>
        <v>0</v>
      </c>
      <c r="N48" s="224"/>
      <c r="O48" s="224">
        <f>SUM(O49:O73)</f>
        <v>9.6219999999999986E-2</v>
      </c>
      <c r="P48" s="224"/>
      <c r="Q48" s="224">
        <f>SUM(Q49:Q73)</f>
        <v>0.12014</v>
      </c>
      <c r="R48" s="224"/>
      <c r="S48" s="224"/>
      <c r="T48" s="225"/>
      <c r="U48" s="224">
        <f>SUM(U49:U73)</f>
        <v>43.53</v>
      </c>
      <c r="AE48" t="s">
        <v>101</v>
      </c>
    </row>
    <row r="49" spans="1:60" outlineLevel="1" x14ac:dyDescent="0.25">
      <c r="A49" s="212">
        <v>37</v>
      </c>
      <c r="B49" s="218" t="s">
        <v>181</v>
      </c>
      <c r="C49" s="261" t="s">
        <v>182</v>
      </c>
      <c r="D49" s="220" t="s">
        <v>129</v>
      </c>
      <c r="E49" s="226">
        <v>8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0</v>
      </c>
      <c r="M49" s="229">
        <f>G49*(1+L49/100)</f>
        <v>0</v>
      </c>
      <c r="N49" s="221">
        <v>8.7000000000000001E-4</v>
      </c>
      <c r="O49" s="221">
        <f>ROUND(E49*N49,5)</f>
        <v>6.96E-3</v>
      </c>
      <c r="P49" s="221">
        <v>0</v>
      </c>
      <c r="Q49" s="221">
        <f>ROUND(E49*P49,5)</f>
        <v>0</v>
      </c>
      <c r="R49" s="221"/>
      <c r="S49" s="221"/>
      <c r="T49" s="222">
        <v>0.621</v>
      </c>
      <c r="U49" s="221">
        <f>ROUND(E49*T49,2)</f>
        <v>4.97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105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2">
        <v>38</v>
      </c>
      <c r="B50" s="218" t="s">
        <v>183</v>
      </c>
      <c r="C50" s="261" t="s">
        <v>184</v>
      </c>
      <c r="D50" s="220" t="s">
        <v>136</v>
      </c>
      <c r="E50" s="226">
        <v>10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0</v>
      </c>
      <c r="M50" s="229">
        <f>G50*(1+L50/100)</f>
        <v>0</v>
      </c>
      <c r="N50" s="221">
        <v>2.5200000000000001E-3</v>
      </c>
      <c r="O50" s="221">
        <f>ROUND(E50*N50,5)</f>
        <v>2.52E-2</v>
      </c>
      <c r="P50" s="221">
        <v>0</v>
      </c>
      <c r="Q50" s="221">
        <f>ROUND(E50*P50,5)</f>
        <v>0</v>
      </c>
      <c r="R50" s="221"/>
      <c r="S50" s="221"/>
      <c r="T50" s="222">
        <v>0.433</v>
      </c>
      <c r="U50" s="221">
        <f>ROUND(E50*T50,2)</f>
        <v>4.33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105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2">
        <v>39</v>
      </c>
      <c r="B51" s="218" t="s">
        <v>185</v>
      </c>
      <c r="C51" s="261" t="s">
        <v>186</v>
      </c>
      <c r="D51" s="220" t="s">
        <v>136</v>
      </c>
      <c r="E51" s="226">
        <v>10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0</v>
      </c>
      <c r="M51" s="229">
        <f>G51*(1+L51/100)</f>
        <v>0</v>
      </c>
      <c r="N51" s="221">
        <v>1.8699999999999999E-3</v>
      </c>
      <c r="O51" s="221">
        <f>ROUND(E51*N51,5)</f>
        <v>1.8700000000000001E-2</v>
      </c>
      <c r="P51" s="221">
        <v>0</v>
      </c>
      <c r="Q51" s="221">
        <f>ROUND(E51*P51,5)</f>
        <v>0</v>
      </c>
      <c r="R51" s="221"/>
      <c r="S51" s="221"/>
      <c r="T51" s="222">
        <v>0.433</v>
      </c>
      <c r="U51" s="221">
        <f>ROUND(E51*T51,2)</f>
        <v>4.33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105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2">
        <v>40</v>
      </c>
      <c r="B52" s="218" t="s">
        <v>187</v>
      </c>
      <c r="C52" s="261" t="s">
        <v>188</v>
      </c>
      <c r="D52" s="220" t="s">
        <v>136</v>
      </c>
      <c r="E52" s="226">
        <v>8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0</v>
      </c>
      <c r="M52" s="229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6.2E-2</v>
      </c>
      <c r="U52" s="221">
        <f>ROUND(E52*T52,2)</f>
        <v>0.5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105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2">
        <v>41</v>
      </c>
      <c r="B53" s="218" t="s">
        <v>189</v>
      </c>
      <c r="C53" s="261" t="s">
        <v>190</v>
      </c>
      <c r="D53" s="220" t="s">
        <v>136</v>
      </c>
      <c r="E53" s="226">
        <v>8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0</v>
      </c>
      <c r="M53" s="229">
        <f>G53*(1+L53/100)</f>
        <v>0</v>
      </c>
      <c r="N53" s="221">
        <v>2.9999999999999997E-4</v>
      </c>
      <c r="O53" s="221">
        <f>ROUND(E53*N53,5)</f>
        <v>2.3999999999999998E-3</v>
      </c>
      <c r="P53" s="221">
        <v>0</v>
      </c>
      <c r="Q53" s="221">
        <f>ROUND(E53*P53,5)</f>
        <v>0</v>
      </c>
      <c r="R53" s="221"/>
      <c r="S53" s="221"/>
      <c r="T53" s="222">
        <v>8.3000000000000004E-2</v>
      </c>
      <c r="U53" s="221">
        <f>ROUND(E53*T53,2)</f>
        <v>0.66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105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2">
        <v>42</v>
      </c>
      <c r="B54" s="218" t="s">
        <v>191</v>
      </c>
      <c r="C54" s="261" t="s">
        <v>192</v>
      </c>
      <c r="D54" s="220" t="s">
        <v>136</v>
      </c>
      <c r="E54" s="226">
        <v>4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0</v>
      </c>
      <c r="M54" s="229">
        <f>G54*(1+L54/100)</f>
        <v>0</v>
      </c>
      <c r="N54" s="221">
        <v>3.2000000000000003E-4</v>
      </c>
      <c r="O54" s="221">
        <f>ROUND(E54*N54,5)</f>
        <v>1.2800000000000001E-3</v>
      </c>
      <c r="P54" s="221">
        <v>0</v>
      </c>
      <c r="Q54" s="221">
        <f>ROUND(E54*P54,5)</f>
        <v>0</v>
      </c>
      <c r="R54" s="221"/>
      <c r="S54" s="221"/>
      <c r="T54" s="222">
        <v>0.22700000000000001</v>
      </c>
      <c r="U54" s="221">
        <f>ROUND(E54*T54,2)</f>
        <v>0.91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105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12">
        <v>43</v>
      </c>
      <c r="B55" s="218" t="s">
        <v>193</v>
      </c>
      <c r="C55" s="261" t="s">
        <v>194</v>
      </c>
      <c r="D55" s="220" t="s">
        <v>136</v>
      </c>
      <c r="E55" s="226">
        <v>11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0</v>
      </c>
      <c r="M55" s="229">
        <f>G55*(1+L55/100)</f>
        <v>0</v>
      </c>
      <c r="N55" s="221">
        <v>1.24E-3</v>
      </c>
      <c r="O55" s="221">
        <f>ROUND(E55*N55,5)</f>
        <v>1.3639999999999999E-2</v>
      </c>
      <c r="P55" s="221">
        <v>0</v>
      </c>
      <c r="Q55" s="221">
        <f>ROUND(E55*P55,5)</f>
        <v>0</v>
      </c>
      <c r="R55" s="221"/>
      <c r="S55" s="221"/>
      <c r="T55" s="222">
        <v>0.42399999999999999</v>
      </c>
      <c r="U55" s="221">
        <f>ROUND(E55*T55,2)</f>
        <v>4.66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105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2">
        <v>44</v>
      </c>
      <c r="B56" s="218" t="s">
        <v>195</v>
      </c>
      <c r="C56" s="261" t="s">
        <v>196</v>
      </c>
      <c r="D56" s="220" t="s">
        <v>136</v>
      </c>
      <c r="E56" s="226">
        <v>1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0</v>
      </c>
      <c r="M56" s="229">
        <f>G56*(1+L56/100)</f>
        <v>0</v>
      </c>
      <c r="N56" s="221">
        <v>4.0000000000000002E-4</v>
      </c>
      <c r="O56" s="221">
        <f>ROUND(E56*N56,5)</f>
        <v>4.0000000000000002E-4</v>
      </c>
      <c r="P56" s="221">
        <v>0</v>
      </c>
      <c r="Q56" s="221">
        <f>ROUND(E56*P56,5)</f>
        <v>0</v>
      </c>
      <c r="R56" s="221"/>
      <c r="S56" s="221"/>
      <c r="T56" s="222">
        <v>0.22700000000000001</v>
      </c>
      <c r="U56" s="221">
        <f>ROUND(E56*T56,2)</f>
        <v>0.23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105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2">
        <v>45</v>
      </c>
      <c r="B57" s="218" t="s">
        <v>197</v>
      </c>
      <c r="C57" s="261" t="s">
        <v>198</v>
      </c>
      <c r="D57" s="220" t="s">
        <v>136</v>
      </c>
      <c r="E57" s="226">
        <v>2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0</v>
      </c>
      <c r="M57" s="229">
        <f>G57*(1+L57/100)</f>
        <v>0</v>
      </c>
      <c r="N57" s="221">
        <v>1.3500000000000001E-3</v>
      </c>
      <c r="O57" s="221">
        <f>ROUND(E57*N57,5)</f>
        <v>2.7000000000000001E-3</v>
      </c>
      <c r="P57" s="221">
        <v>0</v>
      </c>
      <c r="Q57" s="221">
        <f>ROUND(E57*P57,5)</f>
        <v>0</v>
      </c>
      <c r="R57" s="221"/>
      <c r="S57" s="221"/>
      <c r="T57" s="222">
        <v>0.42399999999999999</v>
      </c>
      <c r="U57" s="221">
        <f>ROUND(E57*T57,2)</f>
        <v>0.85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105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2">
        <v>46</v>
      </c>
      <c r="B58" s="218" t="s">
        <v>199</v>
      </c>
      <c r="C58" s="261" t="s">
        <v>200</v>
      </c>
      <c r="D58" s="220" t="s">
        <v>136</v>
      </c>
      <c r="E58" s="226">
        <v>1</v>
      </c>
      <c r="F58" s="228">
        <f>H58+J58</f>
        <v>0</v>
      </c>
      <c r="G58" s="229">
        <f>ROUND(E58*F58,2)</f>
        <v>0</v>
      </c>
      <c r="H58" s="229"/>
      <c r="I58" s="229">
        <f>ROUND(E58*H58,2)</f>
        <v>0</v>
      </c>
      <c r="J58" s="229"/>
      <c r="K58" s="229">
        <f>ROUND(E58*J58,2)</f>
        <v>0</v>
      </c>
      <c r="L58" s="229">
        <v>0</v>
      </c>
      <c r="M58" s="229">
        <f>G58*(1+L58/100)</f>
        <v>0</v>
      </c>
      <c r="N58" s="221">
        <v>5.4000000000000001E-4</v>
      </c>
      <c r="O58" s="221">
        <f>ROUND(E58*N58,5)</f>
        <v>5.4000000000000001E-4</v>
      </c>
      <c r="P58" s="221">
        <v>0</v>
      </c>
      <c r="Q58" s="221">
        <f>ROUND(E58*P58,5)</f>
        <v>0</v>
      </c>
      <c r="R58" s="221"/>
      <c r="S58" s="221"/>
      <c r="T58" s="222">
        <v>0.22700000000000001</v>
      </c>
      <c r="U58" s="221">
        <f>ROUND(E58*T58,2)</f>
        <v>0.23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105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2">
        <v>47</v>
      </c>
      <c r="B59" s="218" t="s">
        <v>201</v>
      </c>
      <c r="C59" s="261" t="s">
        <v>202</v>
      </c>
      <c r="D59" s="220" t="s">
        <v>136</v>
      </c>
      <c r="E59" s="226">
        <v>3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0</v>
      </c>
      <c r="M59" s="229">
        <f>G59*(1+L59/100)</f>
        <v>0</v>
      </c>
      <c r="N59" s="221">
        <v>1.6999999999999999E-3</v>
      </c>
      <c r="O59" s="221">
        <f>ROUND(E59*N59,5)</f>
        <v>5.1000000000000004E-3</v>
      </c>
      <c r="P59" s="221">
        <v>0</v>
      </c>
      <c r="Q59" s="221">
        <f>ROUND(E59*P59,5)</f>
        <v>0</v>
      </c>
      <c r="R59" s="221"/>
      <c r="S59" s="221"/>
      <c r="T59" s="222">
        <v>0.42399999999999999</v>
      </c>
      <c r="U59" s="221">
        <f>ROUND(E59*T59,2)</f>
        <v>1.27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105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2">
        <v>48</v>
      </c>
      <c r="B60" s="218" t="s">
        <v>203</v>
      </c>
      <c r="C60" s="261" t="s">
        <v>204</v>
      </c>
      <c r="D60" s="220" t="s">
        <v>126</v>
      </c>
      <c r="E60" s="226">
        <v>2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0</v>
      </c>
      <c r="M60" s="229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105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12">
        <v>49</v>
      </c>
      <c r="B61" s="218" t="s">
        <v>205</v>
      </c>
      <c r="C61" s="261" t="s">
        <v>206</v>
      </c>
      <c r="D61" s="220" t="s">
        <v>136</v>
      </c>
      <c r="E61" s="226">
        <v>4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0</v>
      </c>
      <c r="M61" s="229">
        <f>G61*(1+L61/100)</f>
        <v>0</v>
      </c>
      <c r="N61" s="221">
        <v>2.7499999999999998E-3</v>
      </c>
      <c r="O61" s="221">
        <f>ROUND(E61*N61,5)</f>
        <v>1.0999999999999999E-2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111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2">
        <v>50</v>
      </c>
      <c r="B62" s="218" t="s">
        <v>189</v>
      </c>
      <c r="C62" s="261" t="s">
        <v>207</v>
      </c>
      <c r="D62" s="220" t="s">
        <v>136</v>
      </c>
      <c r="E62" s="226">
        <v>16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0</v>
      </c>
      <c r="M62" s="229">
        <f>G62*(1+L62/100)</f>
        <v>0</v>
      </c>
      <c r="N62" s="221">
        <v>2.9999999999999997E-4</v>
      </c>
      <c r="O62" s="221">
        <f>ROUND(E62*N62,5)</f>
        <v>4.7999999999999996E-3</v>
      </c>
      <c r="P62" s="221">
        <v>0</v>
      </c>
      <c r="Q62" s="221">
        <f>ROUND(E62*P62,5)</f>
        <v>0</v>
      </c>
      <c r="R62" s="221"/>
      <c r="S62" s="221"/>
      <c r="T62" s="222">
        <v>8.3000000000000004E-2</v>
      </c>
      <c r="U62" s="221">
        <f>ROUND(E62*T62,2)</f>
        <v>1.33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105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2">
        <v>51</v>
      </c>
      <c r="B63" s="218" t="s">
        <v>208</v>
      </c>
      <c r="C63" s="261" t="s">
        <v>209</v>
      </c>
      <c r="D63" s="220" t="s">
        <v>136</v>
      </c>
      <c r="E63" s="226">
        <v>6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0</v>
      </c>
      <c r="M63" s="229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0.22700000000000001</v>
      </c>
      <c r="U63" s="221">
        <f>ROUND(E63*T63,2)</f>
        <v>1.36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105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2">
        <v>52</v>
      </c>
      <c r="B64" s="218" t="s">
        <v>210</v>
      </c>
      <c r="C64" s="261" t="s">
        <v>211</v>
      </c>
      <c r="D64" s="220" t="s">
        <v>136</v>
      </c>
      <c r="E64" s="226">
        <v>20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0</v>
      </c>
      <c r="M64" s="229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0.42199999999999999</v>
      </c>
      <c r="U64" s="221">
        <f>ROUND(E64*T64,2)</f>
        <v>8.44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105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2">
        <v>53</v>
      </c>
      <c r="B65" s="218" t="s">
        <v>212</v>
      </c>
      <c r="C65" s="261" t="s">
        <v>213</v>
      </c>
      <c r="D65" s="220" t="s">
        <v>136</v>
      </c>
      <c r="E65" s="226">
        <v>2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0</v>
      </c>
      <c r="M65" s="229">
        <f>G65*(1+L65/100)</f>
        <v>0</v>
      </c>
      <c r="N65" s="221">
        <v>3.6000000000000002E-4</v>
      </c>
      <c r="O65" s="221">
        <f>ROUND(E65*N65,5)</f>
        <v>7.2000000000000005E-4</v>
      </c>
      <c r="P65" s="221">
        <v>9.2599999999999991E-3</v>
      </c>
      <c r="Q65" s="221">
        <f>ROUND(E65*P65,5)</f>
        <v>1.8519999999999998E-2</v>
      </c>
      <c r="R65" s="221"/>
      <c r="S65" s="221"/>
      <c r="T65" s="222">
        <v>0.82199999999999995</v>
      </c>
      <c r="U65" s="221">
        <f>ROUND(E65*T65,2)</f>
        <v>1.64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105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2">
        <v>54</v>
      </c>
      <c r="B66" s="218" t="s">
        <v>214</v>
      </c>
      <c r="C66" s="261" t="s">
        <v>215</v>
      </c>
      <c r="D66" s="220" t="s">
        <v>136</v>
      </c>
      <c r="E66" s="226">
        <v>10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0</v>
      </c>
      <c r="M66" s="229">
        <f>G66*(1+L66/100)</f>
        <v>0</v>
      </c>
      <c r="N66" s="221">
        <v>2.1000000000000001E-4</v>
      </c>
      <c r="O66" s="221">
        <f>ROUND(E66*N66,5)</f>
        <v>2.0999999999999999E-3</v>
      </c>
      <c r="P66" s="221">
        <v>3.5000000000000001E-3</v>
      </c>
      <c r="Q66" s="221">
        <f>ROUND(E66*P66,5)</f>
        <v>3.5000000000000003E-2</v>
      </c>
      <c r="R66" s="221"/>
      <c r="S66" s="221"/>
      <c r="T66" s="222">
        <v>0.374</v>
      </c>
      <c r="U66" s="221">
        <f>ROUND(E66*T66,2)</f>
        <v>3.74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105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2">
        <v>55</v>
      </c>
      <c r="B67" s="218" t="s">
        <v>216</v>
      </c>
      <c r="C67" s="261" t="s">
        <v>217</v>
      </c>
      <c r="D67" s="220" t="s">
        <v>136</v>
      </c>
      <c r="E67" s="226">
        <v>4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0</v>
      </c>
      <c r="M67" s="229">
        <f>G67*(1+L67/100)</f>
        <v>0</v>
      </c>
      <c r="N67" s="221">
        <v>1.2999999999999999E-4</v>
      </c>
      <c r="O67" s="221">
        <f>ROUND(E67*N67,5)</f>
        <v>5.1999999999999995E-4</v>
      </c>
      <c r="P67" s="221">
        <v>1.1000000000000001E-3</v>
      </c>
      <c r="Q67" s="221">
        <f>ROUND(E67*P67,5)</f>
        <v>4.4000000000000003E-3</v>
      </c>
      <c r="R67" s="221"/>
      <c r="S67" s="221"/>
      <c r="T67" s="222">
        <v>0.22900000000000001</v>
      </c>
      <c r="U67" s="221">
        <f>ROUND(E67*T67,2)</f>
        <v>0.92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105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2">
        <v>56</v>
      </c>
      <c r="B68" s="218" t="s">
        <v>218</v>
      </c>
      <c r="C68" s="261" t="s">
        <v>219</v>
      </c>
      <c r="D68" s="220" t="s">
        <v>136</v>
      </c>
      <c r="E68" s="226">
        <v>4</v>
      </c>
      <c r="F68" s="228">
        <f>H68+J68</f>
        <v>0</v>
      </c>
      <c r="G68" s="229">
        <f>ROUND(E68*F68,2)</f>
        <v>0</v>
      </c>
      <c r="H68" s="229"/>
      <c r="I68" s="229">
        <f>ROUND(E68*H68,2)</f>
        <v>0</v>
      </c>
      <c r="J68" s="229"/>
      <c r="K68" s="229">
        <f>ROUND(E68*J68,2)</f>
        <v>0</v>
      </c>
      <c r="L68" s="229">
        <v>0</v>
      </c>
      <c r="M68" s="229">
        <f>G68*(1+L68/100)</f>
        <v>0</v>
      </c>
      <c r="N68" s="221">
        <v>2.0000000000000002E-5</v>
      </c>
      <c r="O68" s="221">
        <f>ROUND(E68*N68,5)</f>
        <v>8.0000000000000007E-5</v>
      </c>
      <c r="P68" s="221">
        <v>1.4E-2</v>
      </c>
      <c r="Q68" s="221">
        <f>ROUND(E68*P68,5)</f>
        <v>5.6000000000000001E-2</v>
      </c>
      <c r="R68" s="221"/>
      <c r="S68" s="221"/>
      <c r="T68" s="222">
        <v>0.52</v>
      </c>
      <c r="U68" s="221">
        <f>ROUND(E68*T68,2)</f>
        <v>2.08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105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2">
        <v>57</v>
      </c>
      <c r="B69" s="218" t="s">
        <v>220</v>
      </c>
      <c r="C69" s="261" t="s">
        <v>221</v>
      </c>
      <c r="D69" s="220" t="s">
        <v>136</v>
      </c>
      <c r="E69" s="226">
        <v>4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0</v>
      </c>
      <c r="M69" s="229">
        <f>G69*(1+L69/100)</f>
        <v>0</v>
      </c>
      <c r="N69" s="221">
        <v>1.0000000000000001E-5</v>
      </c>
      <c r="O69" s="221">
        <f>ROUND(E69*N69,5)</f>
        <v>4.0000000000000003E-5</v>
      </c>
      <c r="P69" s="221">
        <v>4.0000000000000002E-4</v>
      </c>
      <c r="Q69" s="221">
        <f>ROUND(E69*P69,5)</f>
        <v>1.6000000000000001E-3</v>
      </c>
      <c r="R69" s="221"/>
      <c r="S69" s="221"/>
      <c r="T69" s="222">
        <v>0.14599999999999999</v>
      </c>
      <c r="U69" s="221">
        <f>ROUND(E69*T69,2)</f>
        <v>0.57999999999999996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105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2">
        <v>58</v>
      </c>
      <c r="B70" s="218" t="s">
        <v>222</v>
      </c>
      <c r="C70" s="261" t="s">
        <v>223</v>
      </c>
      <c r="D70" s="220" t="s">
        <v>136</v>
      </c>
      <c r="E70" s="226">
        <v>4</v>
      </c>
      <c r="F70" s="228">
        <f>H70+J70</f>
        <v>0</v>
      </c>
      <c r="G70" s="229">
        <f>ROUND(E70*F70,2)</f>
        <v>0</v>
      </c>
      <c r="H70" s="229"/>
      <c r="I70" s="229">
        <f>ROUND(E70*H70,2)</f>
        <v>0</v>
      </c>
      <c r="J70" s="229"/>
      <c r="K70" s="229">
        <f>ROUND(E70*J70,2)</f>
        <v>0</v>
      </c>
      <c r="L70" s="229">
        <v>0</v>
      </c>
      <c r="M70" s="229">
        <f>G70*(1+L70/100)</f>
        <v>0</v>
      </c>
      <c r="N70" s="221">
        <v>1.0000000000000001E-5</v>
      </c>
      <c r="O70" s="221">
        <f>ROUND(E70*N70,5)</f>
        <v>4.0000000000000003E-5</v>
      </c>
      <c r="P70" s="221">
        <v>2.0000000000000001E-4</v>
      </c>
      <c r="Q70" s="221">
        <f>ROUND(E70*P70,5)</f>
        <v>8.0000000000000004E-4</v>
      </c>
      <c r="R70" s="221"/>
      <c r="S70" s="221"/>
      <c r="T70" s="222">
        <v>0.114</v>
      </c>
      <c r="U70" s="221">
        <f>ROUND(E70*T70,2)</f>
        <v>0.46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105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2">
        <v>59</v>
      </c>
      <c r="B71" s="218" t="s">
        <v>224</v>
      </c>
      <c r="C71" s="261" t="s">
        <v>225</v>
      </c>
      <c r="D71" s="220" t="s">
        <v>136</v>
      </c>
      <c r="E71" s="226">
        <v>2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0</v>
      </c>
      <c r="M71" s="229">
        <f>G71*(1+L71/100)</f>
        <v>0</v>
      </c>
      <c r="N71" s="221">
        <v>0</v>
      </c>
      <c r="O71" s="221">
        <f>ROUND(E71*N71,5)</f>
        <v>0</v>
      </c>
      <c r="P71" s="221">
        <v>1.91E-3</v>
      </c>
      <c r="Q71" s="221">
        <f>ROUND(E71*P71,5)</f>
        <v>3.82E-3</v>
      </c>
      <c r="R71" s="221"/>
      <c r="S71" s="221"/>
      <c r="T71" s="222">
        <v>2.1000000000000001E-2</v>
      </c>
      <c r="U71" s="221">
        <f>ROUND(E71*T71,2)</f>
        <v>0.04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105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2">
        <v>60</v>
      </c>
      <c r="B72" s="218" t="s">
        <v>226</v>
      </c>
      <c r="C72" s="261" t="s">
        <v>227</v>
      </c>
      <c r="D72" s="220" t="s">
        <v>0</v>
      </c>
      <c r="E72" s="226">
        <v>1203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0</v>
      </c>
      <c r="M72" s="229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105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2">
        <v>61</v>
      </c>
      <c r="B73" s="218" t="s">
        <v>228</v>
      </c>
      <c r="C73" s="261" t="s">
        <v>229</v>
      </c>
      <c r="D73" s="220" t="s">
        <v>0</v>
      </c>
      <c r="E73" s="226">
        <v>1203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0</v>
      </c>
      <c r="M73" s="229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105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x14ac:dyDescent="0.25">
      <c r="A74" s="213" t="s">
        <v>100</v>
      </c>
      <c r="B74" s="219" t="s">
        <v>63</v>
      </c>
      <c r="C74" s="262" t="s">
        <v>64</v>
      </c>
      <c r="D74" s="223"/>
      <c r="E74" s="227"/>
      <c r="F74" s="230"/>
      <c r="G74" s="230">
        <f>SUMIF(AE75:AE80,"&lt;&gt;NOR",G75:G80)</f>
        <v>0</v>
      </c>
      <c r="H74" s="230"/>
      <c r="I74" s="230">
        <f>SUM(I75:I80)</f>
        <v>0</v>
      </c>
      <c r="J74" s="230"/>
      <c r="K74" s="230">
        <f>SUM(K75:K80)</f>
        <v>0</v>
      </c>
      <c r="L74" s="230"/>
      <c r="M74" s="230">
        <f>SUM(M75:M80)</f>
        <v>0</v>
      </c>
      <c r="N74" s="224"/>
      <c r="O74" s="224">
        <f>SUM(O75:O80)</f>
        <v>1.0400000000000001E-3</v>
      </c>
      <c r="P74" s="224"/>
      <c r="Q74" s="224">
        <f>SUM(Q75:Q80)</f>
        <v>9.8399999999999998E-3</v>
      </c>
      <c r="R74" s="224"/>
      <c r="S74" s="224"/>
      <c r="T74" s="225"/>
      <c r="U74" s="224">
        <f>SUM(U75:U80)</f>
        <v>6.88</v>
      </c>
      <c r="AE74" t="s">
        <v>101</v>
      </c>
    </row>
    <row r="75" spans="1:60" outlineLevel="1" x14ac:dyDescent="0.25">
      <c r="A75" s="212">
        <v>62</v>
      </c>
      <c r="B75" s="218" t="s">
        <v>230</v>
      </c>
      <c r="C75" s="261" t="s">
        <v>231</v>
      </c>
      <c r="D75" s="220" t="s">
        <v>232</v>
      </c>
      <c r="E75" s="226">
        <v>8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0</v>
      </c>
      <c r="M75" s="229">
        <f>G75*(1+L75/100)</f>
        <v>0</v>
      </c>
      <c r="N75" s="221">
        <v>6.0000000000000002E-5</v>
      </c>
      <c r="O75" s="221">
        <f>ROUND(E75*N75,5)</f>
        <v>4.8000000000000001E-4</v>
      </c>
      <c r="P75" s="221">
        <v>0</v>
      </c>
      <c r="Q75" s="221">
        <f>ROUND(E75*P75,5)</f>
        <v>0</v>
      </c>
      <c r="R75" s="221"/>
      <c r="S75" s="221"/>
      <c r="T75" s="222">
        <v>0.42599999999999999</v>
      </c>
      <c r="U75" s="221">
        <f>ROUND(E75*T75,2)</f>
        <v>3.41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105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2">
        <v>63</v>
      </c>
      <c r="B76" s="218" t="s">
        <v>233</v>
      </c>
      <c r="C76" s="261" t="s">
        <v>234</v>
      </c>
      <c r="D76" s="220" t="s">
        <v>232</v>
      </c>
      <c r="E76" s="226">
        <v>8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0</v>
      </c>
      <c r="M76" s="229">
        <f>G76*(1+L76/100)</f>
        <v>0</v>
      </c>
      <c r="N76" s="221">
        <v>6.0000000000000002E-5</v>
      </c>
      <c r="O76" s="221">
        <f>ROUND(E76*N76,5)</f>
        <v>4.8000000000000001E-4</v>
      </c>
      <c r="P76" s="221">
        <v>0</v>
      </c>
      <c r="Q76" s="221">
        <f>ROUND(E76*P76,5)</f>
        <v>0</v>
      </c>
      <c r="R76" s="221"/>
      <c r="S76" s="221"/>
      <c r="T76" s="222">
        <v>0.42599999999999999</v>
      </c>
      <c r="U76" s="221">
        <f>ROUND(E76*T76,2)</f>
        <v>3.41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105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2">
        <v>64</v>
      </c>
      <c r="B77" s="218" t="s">
        <v>235</v>
      </c>
      <c r="C77" s="261" t="s">
        <v>236</v>
      </c>
      <c r="D77" s="220" t="s">
        <v>136</v>
      </c>
      <c r="E77" s="226">
        <v>4</v>
      </c>
      <c r="F77" s="228">
        <f>H77+J77</f>
        <v>0</v>
      </c>
      <c r="G77" s="229">
        <f>ROUND(E77*F77,2)</f>
        <v>0</v>
      </c>
      <c r="H77" s="229"/>
      <c r="I77" s="229">
        <f>ROUND(E77*H77,2)</f>
        <v>0</v>
      </c>
      <c r="J77" s="229"/>
      <c r="K77" s="229">
        <f>ROUND(E77*J77,2)</f>
        <v>0</v>
      </c>
      <c r="L77" s="229">
        <v>0</v>
      </c>
      <c r="M77" s="229">
        <f>G77*(1+L77/100)</f>
        <v>0</v>
      </c>
      <c r="N77" s="221">
        <v>0</v>
      </c>
      <c r="O77" s="221">
        <f>ROUND(E77*N77,5)</f>
        <v>0</v>
      </c>
      <c r="P77" s="221">
        <v>3.1E-4</v>
      </c>
      <c r="Q77" s="221">
        <f>ROUND(E77*P77,5)</f>
        <v>1.24E-3</v>
      </c>
      <c r="R77" s="221"/>
      <c r="S77" s="221"/>
      <c r="T77" s="222">
        <v>5.0000000000000001E-3</v>
      </c>
      <c r="U77" s="221">
        <f>ROUND(E77*T77,2)</f>
        <v>0.02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105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2">
        <v>65</v>
      </c>
      <c r="B78" s="218" t="s">
        <v>237</v>
      </c>
      <c r="C78" s="261" t="s">
        <v>238</v>
      </c>
      <c r="D78" s="220" t="s">
        <v>136</v>
      </c>
      <c r="E78" s="226">
        <v>4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0</v>
      </c>
      <c r="M78" s="229">
        <f>G78*(1+L78/100)</f>
        <v>0</v>
      </c>
      <c r="N78" s="221">
        <v>2.0000000000000002E-5</v>
      </c>
      <c r="O78" s="221">
        <f>ROUND(E78*N78,5)</f>
        <v>8.0000000000000007E-5</v>
      </c>
      <c r="P78" s="221">
        <v>2.15E-3</v>
      </c>
      <c r="Q78" s="221">
        <f>ROUND(E78*P78,5)</f>
        <v>8.6E-3</v>
      </c>
      <c r="R78" s="221"/>
      <c r="S78" s="221"/>
      <c r="T78" s="222">
        <v>0.01</v>
      </c>
      <c r="U78" s="221">
        <f>ROUND(E78*T78,2)</f>
        <v>0.04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105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2">
        <v>66</v>
      </c>
      <c r="B79" s="218" t="s">
        <v>239</v>
      </c>
      <c r="C79" s="261" t="s">
        <v>240</v>
      </c>
      <c r="D79" s="220" t="s">
        <v>0</v>
      </c>
      <c r="E79" s="226">
        <v>24.43</v>
      </c>
      <c r="F79" s="228">
        <f>H79+J79</f>
        <v>0</v>
      </c>
      <c r="G79" s="229">
        <f>ROUND(E79*F79,2)</f>
        <v>0</v>
      </c>
      <c r="H79" s="229"/>
      <c r="I79" s="229">
        <f>ROUND(E79*H79,2)</f>
        <v>0</v>
      </c>
      <c r="J79" s="229"/>
      <c r="K79" s="229">
        <f>ROUND(E79*J79,2)</f>
        <v>0</v>
      </c>
      <c r="L79" s="229">
        <v>0</v>
      </c>
      <c r="M79" s="229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0</v>
      </c>
      <c r="U79" s="221">
        <f>ROUND(E79*T79,2)</f>
        <v>0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105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2">
        <v>67</v>
      </c>
      <c r="B80" s="218" t="s">
        <v>241</v>
      </c>
      <c r="C80" s="261" t="s">
        <v>242</v>
      </c>
      <c r="D80" s="220" t="s">
        <v>0</v>
      </c>
      <c r="E80" s="226">
        <v>24.43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0</v>
      </c>
      <c r="M80" s="229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</v>
      </c>
      <c r="U80" s="221">
        <f>ROUND(E80*T80,2)</f>
        <v>0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105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x14ac:dyDescent="0.25">
      <c r="A81" s="213" t="s">
        <v>100</v>
      </c>
      <c r="B81" s="219" t="s">
        <v>65</v>
      </c>
      <c r="C81" s="262" t="s">
        <v>66</v>
      </c>
      <c r="D81" s="223"/>
      <c r="E81" s="227"/>
      <c r="F81" s="230"/>
      <c r="G81" s="230">
        <f>SUMIF(AE82:AE83,"&lt;&gt;NOR",G82:G83)</f>
        <v>0</v>
      </c>
      <c r="H81" s="230"/>
      <c r="I81" s="230">
        <f>SUM(I82:I83)</f>
        <v>0</v>
      </c>
      <c r="J81" s="230"/>
      <c r="K81" s="230">
        <f>SUM(K82:K83)</f>
        <v>0</v>
      </c>
      <c r="L81" s="230"/>
      <c r="M81" s="230">
        <f>SUM(M82:M83)</f>
        <v>0</v>
      </c>
      <c r="N81" s="224"/>
      <c r="O81" s="224">
        <f>SUM(O82:O83)</f>
        <v>1.9599999999999999E-3</v>
      </c>
      <c r="P81" s="224"/>
      <c r="Q81" s="224">
        <f>SUM(Q82:Q83)</f>
        <v>0</v>
      </c>
      <c r="R81" s="224"/>
      <c r="S81" s="224"/>
      <c r="T81" s="225"/>
      <c r="U81" s="224">
        <f>SUM(U82:U83)</f>
        <v>2.54</v>
      </c>
      <c r="AE81" t="s">
        <v>101</v>
      </c>
    </row>
    <row r="82" spans="1:60" ht="20.399999999999999" outlineLevel="1" x14ac:dyDescent="0.25">
      <c r="A82" s="212">
        <v>68</v>
      </c>
      <c r="B82" s="218" t="s">
        <v>243</v>
      </c>
      <c r="C82" s="261" t="s">
        <v>244</v>
      </c>
      <c r="D82" s="220" t="s">
        <v>104</v>
      </c>
      <c r="E82" s="226">
        <v>4</v>
      </c>
      <c r="F82" s="228">
        <f>H82+J82</f>
        <v>0</v>
      </c>
      <c r="G82" s="229">
        <f>ROUND(E82*F82,2)</f>
        <v>0</v>
      </c>
      <c r="H82" s="229"/>
      <c r="I82" s="229">
        <f>ROUND(E82*H82,2)</f>
        <v>0</v>
      </c>
      <c r="J82" s="229"/>
      <c r="K82" s="229">
        <f>ROUND(E82*J82,2)</f>
        <v>0</v>
      </c>
      <c r="L82" s="229">
        <v>0</v>
      </c>
      <c r="M82" s="229">
        <f>G82*(1+L82/100)</f>
        <v>0</v>
      </c>
      <c r="N82" s="221">
        <v>3.1E-4</v>
      </c>
      <c r="O82" s="221">
        <f>ROUND(E82*N82,5)</f>
        <v>1.24E-3</v>
      </c>
      <c r="P82" s="221">
        <v>0</v>
      </c>
      <c r="Q82" s="221">
        <f>ROUND(E82*P82,5)</f>
        <v>0</v>
      </c>
      <c r="R82" s="221"/>
      <c r="S82" s="221"/>
      <c r="T82" s="222">
        <v>0.40300000000000002</v>
      </c>
      <c r="U82" s="221">
        <f>ROUND(E82*T82,2)</f>
        <v>1.61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105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2">
        <v>69</v>
      </c>
      <c r="B83" s="218" t="s">
        <v>245</v>
      </c>
      <c r="C83" s="261" t="s">
        <v>246</v>
      </c>
      <c r="D83" s="220" t="s">
        <v>110</v>
      </c>
      <c r="E83" s="226">
        <v>8</v>
      </c>
      <c r="F83" s="228">
        <f>H83+J83</f>
        <v>0</v>
      </c>
      <c r="G83" s="229">
        <f>ROUND(E83*F83,2)</f>
        <v>0</v>
      </c>
      <c r="H83" s="229"/>
      <c r="I83" s="229">
        <f>ROUND(E83*H83,2)</f>
        <v>0</v>
      </c>
      <c r="J83" s="229"/>
      <c r="K83" s="229">
        <f>ROUND(E83*J83,2)</f>
        <v>0</v>
      </c>
      <c r="L83" s="229">
        <v>0</v>
      </c>
      <c r="M83" s="229">
        <f>G83*(1+L83/100)</f>
        <v>0</v>
      </c>
      <c r="N83" s="221">
        <v>9.0000000000000006E-5</v>
      </c>
      <c r="O83" s="221">
        <f>ROUND(E83*N83,5)</f>
        <v>7.2000000000000005E-4</v>
      </c>
      <c r="P83" s="221">
        <v>0</v>
      </c>
      <c r="Q83" s="221">
        <f>ROUND(E83*P83,5)</f>
        <v>0</v>
      </c>
      <c r="R83" s="221"/>
      <c r="S83" s="221"/>
      <c r="T83" s="222">
        <v>0.11600000000000001</v>
      </c>
      <c r="U83" s="221">
        <f>ROUND(E83*T83,2)</f>
        <v>0.93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105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5">
      <c r="A84" s="213" t="s">
        <v>100</v>
      </c>
      <c r="B84" s="219" t="s">
        <v>67</v>
      </c>
      <c r="C84" s="262" t="s">
        <v>68</v>
      </c>
      <c r="D84" s="223"/>
      <c r="E84" s="227"/>
      <c r="F84" s="230"/>
      <c r="G84" s="230">
        <f>SUMIF(AE85:AE85,"&lt;&gt;NOR",G85:G85)</f>
        <v>0</v>
      </c>
      <c r="H84" s="230"/>
      <c r="I84" s="230">
        <f>SUM(I85:I85)</f>
        <v>0</v>
      </c>
      <c r="J84" s="230"/>
      <c r="K84" s="230">
        <f>SUM(K85:K85)</f>
        <v>0</v>
      </c>
      <c r="L84" s="230"/>
      <c r="M84" s="230">
        <f>SUM(M85:M85)</f>
        <v>0</v>
      </c>
      <c r="N84" s="224"/>
      <c r="O84" s="224">
        <f>SUM(O85:O85)</f>
        <v>0</v>
      </c>
      <c r="P84" s="224"/>
      <c r="Q84" s="224">
        <f>SUM(Q85:Q85)</f>
        <v>0</v>
      </c>
      <c r="R84" s="224"/>
      <c r="S84" s="224"/>
      <c r="T84" s="225"/>
      <c r="U84" s="224">
        <f>SUM(U85:U85)</f>
        <v>6.71</v>
      </c>
      <c r="AE84" t="s">
        <v>101</v>
      </c>
    </row>
    <row r="85" spans="1:60" outlineLevel="1" x14ac:dyDescent="0.25">
      <c r="A85" s="212">
        <v>70</v>
      </c>
      <c r="B85" s="218" t="s">
        <v>247</v>
      </c>
      <c r="C85" s="261" t="s">
        <v>248</v>
      </c>
      <c r="D85" s="220" t="s">
        <v>249</v>
      </c>
      <c r="E85" s="226">
        <v>1</v>
      </c>
      <c r="F85" s="228">
        <f>H85+J85</f>
        <v>0</v>
      </c>
      <c r="G85" s="229">
        <f>ROUND(E85*F85,2)</f>
        <v>0</v>
      </c>
      <c r="H85" s="229"/>
      <c r="I85" s="229">
        <f>ROUND(E85*H85,2)</f>
        <v>0</v>
      </c>
      <c r="J85" s="229"/>
      <c r="K85" s="229">
        <f>ROUND(E85*J85,2)</f>
        <v>0</v>
      </c>
      <c r="L85" s="229">
        <v>0</v>
      </c>
      <c r="M85" s="229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6.71</v>
      </c>
      <c r="U85" s="221">
        <f>ROUND(E85*T85,2)</f>
        <v>6.71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105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x14ac:dyDescent="0.25">
      <c r="A86" s="213" t="s">
        <v>100</v>
      </c>
      <c r="B86" s="219" t="s">
        <v>69</v>
      </c>
      <c r="C86" s="262" t="s">
        <v>27</v>
      </c>
      <c r="D86" s="223"/>
      <c r="E86" s="227"/>
      <c r="F86" s="230"/>
      <c r="G86" s="230">
        <f>SUMIF(AE87:AE89,"&lt;&gt;NOR",G87:G89)</f>
        <v>0</v>
      </c>
      <c r="H86" s="230"/>
      <c r="I86" s="230">
        <f>SUM(I87:I89)</f>
        <v>0</v>
      </c>
      <c r="J86" s="230"/>
      <c r="K86" s="230">
        <f>SUM(K87:K89)</f>
        <v>0</v>
      </c>
      <c r="L86" s="230"/>
      <c r="M86" s="230">
        <f>SUM(M87:M89)</f>
        <v>0</v>
      </c>
      <c r="N86" s="224"/>
      <c r="O86" s="224">
        <f>SUM(O87:O89)</f>
        <v>0</v>
      </c>
      <c r="P86" s="224"/>
      <c r="Q86" s="224">
        <f>SUM(Q87:Q89)</f>
        <v>0</v>
      </c>
      <c r="R86" s="224"/>
      <c r="S86" s="224"/>
      <c r="T86" s="225"/>
      <c r="U86" s="224">
        <f>SUM(U87:U89)</f>
        <v>0</v>
      </c>
      <c r="AE86" t="s">
        <v>101</v>
      </c>
    </row>
    <row r="87" spans="1:60" outlineLevel="1" x14ac:dyDescent="0.25">
      <c r="A87" s="212">
        <v>71</v>
      </c>
      <c r="B87" s="218" t="s">
        <v>250</v>
      </c>
      <c r="C87" s="261" t="s">
        <v>251</v>
      </c>
      <c r="D87" s="220" t="s">
        <v>252</v>
      </c>
      <c r="E87" s="226">
        <v>1</v>
      </c>
      <c r="F87" s="228">
        <f>H87+J87</f>
        <v>0</v>
      </c>
      <c r="G87" s="229">
        <f>ROUND(E87*F87,2)</f>
        <v>0</v>
      </c>
      <c r="H87" s="229"/>
      <c r="I87" s="229">
        <f>ROUND(E87*H87,2)</f>
        <v>0</v>
      </c>
      <c r="J87" s="229"/>
      <c r="K87" s="229">
        <f>ROUND(E87*J87,2)</f>
        <v>0</v>
      </c>
      <c r="L87" s="229">
        <v>0</v>
      </c>
      <c r="M87" s="229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105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2">
        <v>72</v>
      </c>
      <c r="B88" s="218" t="s">
        <v>253</v>
      </c>
      <c r="C88" s="261" t="s">
        <v>254</v>
      </c>
      <c r="D88" s="220" t="s">
        <v>255</v>
      </c>
      <c r="E88" s="226">
        <v>15</v>
      </c>
      <c r="F88" s="228">
        <f>H88+J88</f>
        <v>0</v>
      </c>
      <c r="G88" s="229">
        <f>ROUND(E88*F88,2)</f>
        <v>0</v>
      </c>
      <c r="H88" s="229"/>
      <c r="I88" s="229">
        <f>ROUND(E88*H88,2)</f>
        <v>0</v>
      </c>
      <c r="J88" s="229"/>
      <c r="K88" s="229">
        <f>ROUND(E88*J88,2)</f>
        <v>0</v>
      </c>
      <c r="L88" s="229">
        <v>0</v>
      </c>
      <c r="M88" s="229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105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2">
        <v>73</v>
      </c>
      <c r="B89" s="218" t="s">
        <v>256</v>
      </c>
      <c r="C89" s="261" t="s">
        <v>257</v>
      </c>
      <c r="D89" s="220" t="s">
        <v>252</v>
      </c>
      <c r="E89" s="226">
        <v>1</v>
      </c>
      <c r="F89" s="228">
        <f>H89+J89</f>
        <v>0</v>
      </c>
      <c r="G89" s="229">
        <f>ROUND(E89*F89,2)</f>
        <v>0</v>
      </c>
      <c r="H89" s="229"/>
      <c r="I89" s="229">
        <f>ROUND(E89*H89,2)</f>
        <v>0</v>
      </c>
      <c r="J89" s="229"/>
      <c r="K89" s="229">
        <f>ROUND(E89*J89,2)</f>
        <v>0</v>
      </c>
      <c r="L89" s="229">
        <v>0</v>
      </c>
      <c r="M89" s="229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105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5">
      <c r="A90" s="213" t="s">
        <v>100</v>
      </c>
      <c r="B90" s="219" t="s">
        <v>70</v>
      </c>
      <c r="C90" s="262" t="s">
        <v>26</v>
      </c>
      <c r="D90" s="223"/>
      <c r="E90" s="227"/>
      <c r="F90" s="230"/>
      <c r="G90" s="230">
        <f>SUMIF(AE91:AE92,"&lt;&gt;NOR",G91:G92)</f>
        <v>0</v>
      </c>
      <c r="H90" s="230"/>
      <c r="I90" s="230">
        <f>SUM(I91:I92)</f>
        <v>0</v>
      </c>
      <c r="J90" s="230"/>
      <c r="K90" s="230">
        <f>SUM(K91:K92)</f>
        <v>0</v>
      </c>
      <c r="L90" s="230"/>
      <c r="M90" s="230">
        <f>SUM(M91:M92)</f>
        <v>0</v>
      </c>
      <c r="N90" s="224"/>
      <c r="O90" s="224">
        <f>SUM(O91:O92)</f>
        <v>0</v>
      </c>
      <c r="P90" s="224"/>
      <c r="Q90" s="224">
        <f>SUM(Q91:Q92)</f>
        <v>0</v>
      </c>
      <c r="R90" s="224"/>
      <c r="S90" s="224"/>
      <c r="T90" s="225"/>
      <c r="U90" s="224">
        <f>SUM(U91:U92)</f>
        <v>0</v>
      </c>
      <c r="AE90" t="s">
        <v>101</v>
      </c>
    </row>
    <row r="91" spans="1:60" outlineLevel="1" x14ac:dyDescent="0.25">
      <c r="A91" s="212">
        <v>74</v>
      </c>
      <c r="B91" s="218" t="s">
        <v>258</v>
      </c>
      <c r="C91" s="261" t="s">
        <v>259</v>
      </c>
      <c r="D91" s="220" t="s">
        <v>252</v>
      </c>
      <c r="E91" s="226">
        <v>1</v>
      </c>
      <c r="F91" s="228">
        <f>H91+J91</f>
        <v>0</v>
      </c>
      <c r="G91" s="229">
        <f>ROUND(E91*F91,2)</f>
        <v>0</v>
      </c>
      <c r="H91" s="229"/>
      <c r="I91" s="229">
        <f>ROUND(E91*H91,2)</f>
        <v>0</v>
      </c>
      <c r="J91" s="229"/>
      <c r="K91" s="229">
        <f>ROUND(E91*J91,2)</f>
        <v>0</v>
      </c>
      <c r="L91" s="229">
        <v>0</v>
      </c>
      <c r="M91" s="229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105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2">
        <v>75</v>
      </c>
      <c r="B92" s="218" t="s">
        <v>260</v>
      </c>
      <c r="C92" s="261" t="s">
        <v>261</v>
      </c>
      <c r="D92" s="220" t="s">
        <v>252</v>
      </c>
      <c r="E92" s="226">
        <v>1</v>
      </c>
      <c r="F92" s="228">
        <f>H92+J92</f>
        <v>0</v>
      </c>
      <c r="G92" s="229">
        <f>ROUND(E92*F92,2)</f>
        <v>0</v>
      </c>
      <c r="H92" s="229"/>
      <c r="I92" s="229">
        <f>ROUND(E92*H92,2)</f>
        <v>0</v>
      </c>
      <c r="J92" s="229"/>
      <c r="K92" s="229">
        <f>ROUND(E92*J92,2)</f>
        <v>0</v>
      </c>
      <c r="L92" s="229">
        <v>0</v>
      </c>
      <c r="M92" s="229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105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x14ac:dyDescent="0.25">
      <c r="A93" s="213" t="s">
        <v>100</v>
      </c>
      <c r="B93" s="219" t="s">
        <v>71</v>
      </c>
      <c r="C93" s="262" t="s">
        <v>72</v>
      </c>
      <c r="D93" s="223"/>
      <c r="E93" s="227"/>
      <c r="F93" s="230"/>
      <c r="G93" s="230">
        <f>SUMIF(AE94:AE99,"&lt;&gt;NOR",G94:G99)</f>
        <v>0</v>
      </c>
      <c r="H93" s="230"/>
      <c r="I93" s="230">
        <f>SUM(I94:I99)</f>
        <v>0</v>
      </c>
      <c r="J93" s="230"/>
      <c r="K93" s="230">
        <f>SUM(K94:K99)</f>
        <v>0</v>
      </c>
      <c r="L93" s="230"/>
      <c r="M93" s="230">
        <f>SUM(M94:M99)</f>
        <v>0</v>
      </c>
      <c r="N93" s="224"/>
      <c r="O93" s="224">
        <f>SUM(O94:O99)</f>
        <v>4.5000000000000004E-4</v>
      </c>
      <c r="P93" s="224"/>
      <c r="Q93" s="224">
        <f>SUM(Q94:Q99)</f>
        <v>0</v>
      </c>
      <c r="R93" s="224"/>
      <c r="S93" s="224"/>
      <c r="T93" s="225"/>
      <c r="U93" s="224">
        <f>SUM(U94:U99)</f>
        <v>0.44999999999999996</v>
      </c>
      <c r="AE93" t="s">
        <v>101</v>
      </c>
    </row>
    <row r="94" spans="1:60" outlineLevel="1" x14ac:dyDescent="0.25">
      <c r="A94" s="212">
        <v>76</v>
      </c>
      <c r="B94" s="218" t="s">
        <v>262</v>
      </c>
      <c r="C94" s="261" t="s">
        <v>263</v>
      </c>
      <c r="D94" s="220" t="s">
        <v>129</v>
      </c>
      <c r="E94" s="226">
        <v>1</v>
      </c>
      <c r="F94" s="228">
        <f>H94+J94</f>
        <v>0</v>
      </c>
      <c r="G94" s="229">
        <f>ROUND(E94*F94,2)</f>
        <v>0</v>
      </c>
      <c r="H94" s="229"/>
      <c r="I94" s="229">
        <f>ROUND(E94*H94,2)</f>
        <v>0</v>
      </c>
      <c r="J94" s="229"/>
      <c r="K94" s="229">
        <f>ROUND(E94*J94,2)</f>
        <v>0</v>
      </c>
      <c r="L94" s="229">
        <v>0</v>
      </c>
      <c r="M94" s="229">
        <f>G94*(1+L94/100)</f>
        <v>0</v>
      </c>
      <c r="N94" s="221">
        <v>3.0000000000000001E-5</v>
      </c>
      <c r="O94" s="221">
        <f>ROUND(E94*N94,5)</f>
        <v>3.0000000000000001E-5</v>
      </c>
      <c r="P94" s="221">
        <v>0</v>
      </c>
      <c r="Q94" s="221">
        <f>ROUND(E94*P94,5)</f>
        <v>0</v>
      </c>
      <c r="R94" s="221"/>
      <c r="S94" s="221"/>
      <c r="T94" s="222">
        <v>2.9000000000000001E-2</v>
      </c>
      <c r="U94" s="221">
        <f>ROUND(E94*T94,2)</f>
        <v>0.03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105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2">
        <v>77</v>
      </c>
      <c r="B95" s="218" t="s">
        <v>264</v>
      </c>
      <c r="C95" s="261" t="s">
        <v>265</v>
      </c>
      <c r="D95" s="220" t="s">
        <v>126</v>
      </c>
      <c r="E95" s="226">
        <v>4</v>
      </c>
      <c r="F95" s="228">
        <f>H95+J95</f>
        <v>0</v>
      </c>
      <c r="G95" s="229">
        <f>ROUND(E95*F95,2)</f>
        <v>0</v>
      </c>
      <c r="H95" s="229"/>
      <c r="I95" s="229">
        <f>ROUND(E95*H95,2)</f>
        <v>0</v>
      </c>
      <c r="J95" s="229"/>
      <c r="K95" s="229">
        <f>ROUND(E95*J95,2)</f>
        <v>0</v>
      </c>
      <c r="L95" s="229">
        <v>0</v>
      </c>
      <c r="M95" s="229">
        <f>G95*(1+L95/100)</f>
        <v>0</v>
      </c>
      <c r="N95" s="221">
        <v>3.0000000000000001E-5</v>
      </c>
      <c r="O95" s="221">
        <f>ROUND(E95*N95,5)</f>
        <v>1.2E-4</v>
      </c>
      <c r="P95" s="221">
        <v>0</v>
      </c>
      <c r="Q95" s="221">
        <f>ROUND(E95*P95,5)</f>
        <v>0</v>
      </c>
      <c r="R95" s="221"/>
      <c r="S95" s="221"/>
      <c r="T95" s="222">
        <v>2.9000000000000001E-2</v>
      </c>
      <c r="U95" s="221">
        <f>ROUND(E95*T95,2)</f>
        <v>0.12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105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2">
        <v>78</v>
      </c>
      <c r="B96" s="218" t="s">
        <v>266</v>
      </c>
      <c r="C96" s="261" t="s">
        <v>267</v>
      </c>
      <c r="D96" s="220" t="s">
        <v>126</v>
      </c>
      <c r="E96" s="226">
        <v>1</v>
      </c>
      <c r="F96" s="228">
        <f>H96+J96</f>
        <v>0</v>
      </c>
      <c r="G96" s="229">
        <f>ROUND(E96*F96,2)</f>
        <v>0</v>
      </c>
      <c r="H96" s="229"/>
      <c r="I96" s="229">
        <f>ROUND(E96*H96,2)</f>
        <v>0</v>
      </c>
      <c r="J96" s="229"/>
      <c r="K96" s="229">
        <f>ROUND(E96*J96,2)</f>
        <v>0</v>
      </c>
      <c r="L96" s="229">
        <v>0</v>
      </c>
      <c r="M96" s="229">
        <f>G96*(1+L96/100)</f>
        <v>0</v>
      </c>
      <c r="N96" s="221">
        <v>3.0000000000000001E-5</v>
      </c>
      <c r="O96" s="221">
        <f>ROUND(E96*N96,5)</f>
        <v>3.0000000000000001E-5</v>
      </c>
      <c r="P96" s="221">
        <v>0</v>
      </c>
      <c r="Q96" s="221">
        <f>ROUND(E96*P96,5)</f>
        <v>0</v>
      </c>
      <c r="R96" s="221"/>
      <c r="S96" s="221"/>
      <c r="T96" s="222">
        <v>2.9000000000000001E-2</v>
      </c>
      <c r="U96" s="221">
        <f>ROUND(E96*T96,2)</f>
        <v>0.03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105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2">
        <v>79</v>
      </c>
      <c r="B97" s="218" t="s">
        <v>268</v>
      </c>
      <c r="C97" s="261" t="s">
        <v>269</v>
      </c>
      <c r="D97" s="220" t="s">
        <v>255</v>
      </c>
      <c r="E97" s="226">
        <v>4</v>
      </c>
      <c r="F97" s="228">
        <f>H97+J97</f>
        <v>0</v>
      </c>
      <c r="G97" s="229">
        <f>ROUND(E97*F97,2)</f>
        <v>0</v>
      </c>
      <c r="H97" s="229"/>
      <c r="I97" s="229">
        <f>ROUND(E97*H97,2)</f>
        <v>0</v>
      </c>
      <c r="J97" s="229"/>
      <c r="K97" s="229">
        <f>ROUND(E97*J97,2)</f>
        <v>0</v>
      </c>
      <c r="L97" s="229">
        <v>0</v>
      </c>
      <c r="M97" s="229">
        <f>G97*(1+L97/100)</f>
        <v>0</v>
      </c>
      <c r="N97" s="221">
        <v>3.0000000000000001E-5</v>
      </c>
      <c r="O97" s="221">
        <f>ROUND(E97*N97,5)</f>
        <v>1.2E-4</v>
      </c>
      <c r="P97" s="221">
        <v>0</v>
      </c>
      <c r="Q97" s="221">
        <f>ROUND(E97*P97,5)</f>
        <v>0</v>
      </c>
      <c r="R97" s="221"/>
      <c r="S97" s="221"/>
      <c r="T97" s="222">
        <v>2.9000000000000001E-2</v>
      </c>
      <c r="U97" s="221">
        <f>ROUND(E97*T97,2)</f>
        <v>0.12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105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2">
        <v>80</v>
      </c>
      <c r="B98" s="218" t="s">
        <v>270</v>
      </c>
      <c r="C98" s="261" t="s">
        <v>271</v>
      </c>
      <c r="D98" s="220" t="s">
        <v>126</v>
      </c>
      <c r="E98" s="226">
        <v>1</v>
      </c>
      <c r="F98" s="228">
        <f>H98+J98</f>
        <v>0</v>
      </c>
      <c r="G98" s="229">
        <f>ROUND(E98*F98,2)</f>
        <v>0</v>
      </c>
      <c r="H98" s="229"/>
      <c r="I98" s="229">
        <f>ROUND(E98*H98,2)</f>
        <v>0</v>
      </c>
      <c r="J98" s="229"/>
      <c r="K98" s="229">
        <f>ROUND(E98*J98,2)</f>
        <v>0</v>
      </c>
      <c r="L98" s="229">
        <v>0</v>
      </c>
      <c r="M98" s="229">
        <f>G98*(1+L98/100)</f>
        <v>0</v>
      </c>
      <c r="N98" s="221">
        <v>3.0000000000000001E-5</v>
      </c>
      <c r="O98" s="221">
        <f>ROUND(E98*N98,5)</f>
        <v>3.0000000000000001E-5</v>
      </c>
      <c r="P98" s="221">
        <v>0</v>
      </c>
      <c r="Q98" s="221">
        <f>ROUND(E98*P98,5)</f>
        <v>0</v>
      </c>
      <c r="R98" s="221"/>
      <c r="S98" s="221"/>
      <c r="T98" s="222">
        <v>2.9000000000000001E-2</v>
      </c>
      <c r="U98" s="221">
        <f>ROUND(E98*T98,2)</f>
        <v>0.03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105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2">
        <v>81</v>
      </c>
      <c r="B99" s="218" t="s">
        <v>272</v>
      </c>
      <c r="C99" s="261" t="s">
        <v>273</v>
      </c>
      <c r="D99" s="220" t="s">
        <v>274</v>
      </c>
      <c r="E99" s="226">
        <v>4</v>
      </c>
      <c r="F99" s="228">
        <f>H99+J99</f>
        <v>0</v>
      </c>
      <c r="G99" s="229">
        <f>ROUND(E99*F99,2)</f>
        <v>0</v>
      </c>
      <c r="H99" s="229"/>
      <c r="I99" s="229">
        <f>ROUND(E99*H99,2)</f>
        <v>0</v>
      </c>
      <c r="J99" s="229"/>
      <c r="K99" s="229">
        <f>ROUND(E99*J99,2)</f>
        <v>0</v>
      </c>
      <c r="L99" s="229">
        <v>0</v>
      </c>
      <c r="M99" s="229">
        <f>G99*(1+L99/100)</f>
        <v>0</v>
      </c>
      <c r="N99" s="221">
        <v>3.0000000000000001E-5</v>
      </c>
      <c r="O99" s="221">
        <f>ROUND(E99*N99,5)</f>
        <v>1.2E-4</v>
      </c>
      <c r="P99" s="221">
        <v>0</v>
      </c>
      <c r="Q99" s="221">
        <f>ROUND(E99*P99,5)</f>
        <v>0</v>
      </c>
      <c r="R99" s="221"/>
      <c r="S99" s="221"/>
      <c r="T99" s="222">
        <v>2.9000000000000001E-2</v>
      </c>
      <c r="U99" s="221">
        <f>ROUND(E99*T99,2)</f>
        <v>0.12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105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x14ac:dyDescent="0.25">
      <c r="A100" s="213" t="s">
        <v>100</v>
      </c>
      <c r="B100" s="219" t="s">
        <v>73</v>
      </c>
      <c r="C100" s="262" t="s">
        <v>74</v>
      </c>
      <c r="D100" s="223"/>
      <c r="E100" s="227"/>
      <c r="F100" s="230"/>
      <c r="G100" s="230">
        <f>SUMIF(AE101:AE104,"&lt;&gt;NOR",G101:G104)</f>
        <v>0</v>
      </c>
      <c r="H100" s="230"/>
      <c r="I100" s="230">
        <f>SUM(I101:I104)</f>
        <v>0</v>
      </c>
      <c r="J100" s="230"/>
      <c r="K100" s="230">
        <f>SUM(K101:K104)</f>
        <v>0</v>
      </c>
      <c r="L100" s="230"/>
      <c r="M100" s="230">
        <f>SUM(M101:M104)</f>
        <v>0</v>
      </c>
      <c r="N100" s="224"/>
      <c r="O100" s="224">
        <f>SUM(O101:O104)</f>
        <v>0</v>
      </c>
      <c r="P100" s="224"/>
      <c r="Q100" s="224">
        <f>SUM(Q101:Q104)</f>
        <v>0</v>
      </c>
      <c r="R100" s="224"/>
      <c r="S100" s="224"/>
      <c r="T100" s="225"/>
      <c r="U100" s="224">
        <f>SUM(U101:U104)</f>
        <v>51</v>
      </c>
      <c r="AE100" t="s">
        <v>101</v>
      </c>
    </row>
    <row r="101" spans="1:60" outlineLevel="1" x14ac:dyDescent="0.25">
      <c r="A101" s="212">
        <v>82</v>
      </c>
      <c r="B101" s="218" t="s">
        <v>275</v>
      </c>
      <c r="C101" s="261" t="s">
        <v>276</v>
      </c>
      <c r="D101" s="220" t="s">
        <v>274</v>
      </c>
      <c r="E101" s="226">
        <v>48</v>
      </c>
      <c r="F101" s="228">
        <f>H101+J101</f>
        <v>0</v>
      </c>
      <c r="G101" s="229">
        <f>ROUND(E101*F101,2)</f>
        <v>0</v>
      </c>
      <c r="H101" s="229"/>
      <c r="I101" s="229">
        <f>ROUND(E101*H101,2)</f>
        <v>0</v>
      </c>
      <c r="J101" s="229"/>
      <c r="K101" s="229">
        <f>ROUND(E101*J101,2)</f>
        <v>0</v>
      </c>
      <c r="L101" s="229">
        <v>0</v>
      </c>
      <c r="M101" s="229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1</v>
      </c>
      <c r="U101" s="221">
        <f>ROUND(E101*T101,2)</f>
        <v>48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105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2">
        <v>83</v>
      </c>
      <c r="B102" s="218" t="s">
        <v>277</v>
      </c>
      <c r="C102" s="261" t="s">
        <v>278</v>
      </c>
      <c r="D102" s="220" t="s">
        <v>129</v>
      </c>
      <c r="E102" s="226">
        <v>1</v>
      </c>
      <c r="F102" s="228">
        <f>H102+J102</f>
        <v>0</v>
      </c>
      <c r="G102" s="229">
        <f>ROUND(E102*F102,2)</f>
        <v>0</v>
      </c>
      <c r="H102" s="229"/>
      <c r="I102" s="229">
        <f>ROUND(E102*H102,2)</f>
        <v>0</v>
      </c>
      <c r="J102" s="229"/>
      <c r="K102" s="229">
        <f>ROUND(E102*J102,2)</f>
        <v>0</v>
      </c>
      <c r="L102" s="229">
        <v>0</v>
      </c>
      <c r="M102" s="229">
        <f>G102*(1+L102/100)</f>
        <v>0</v>
      </c>
      <c r="N102" s="221">
        <v>0</v>
      </c>
      <c r="O102" s="221">
        <f>ROUND(E102*N102,5)</f>
        <v>0</v>
      </c>
      <c r="P102" s="221">
        <v>0</v>
      </c>
      <c r="Q102" s="221">
        <f>ROUND(E102*P102,5)</f>
        <v>0</v>
      </c>
      <c r="R102" s="221"/>
      <c r="S102" s="221"/>
      <c r="T102" s="222">
        <v>1</v>
      </c>
      <c r="U102" s="221">
        <f>ROUND(E102*T102,2)</f>
        <v>1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105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2">
        <v>84</v>
      </c>
      <c r="B103" s="218" t="s">
        <v>279</v>
      </c>
      <c r="C103" s="261" t="s">
        <v>280</v>
      </c>
      <c r="D103" s="220" t="s">
        <v>129</v>
      </c>
      <c r="E103" s="226">
        <v>1</v>
      </c>
      <c r="F103" s="228">
        <f>H103+J103</f>
        <v>0</v>
      </c>
      <c r="G103" s="229">
        <f>ROUND(E103*F103,2)</f>
        <v>0</v>
      </c>
      <c r="H103" s="229"/>
      <c r="I103" s="229">
        <f>ROUND(E103*H103,2)</f>
        <v>0</v>
      </c>
      <c r="J103" s="229"/>
      <c r="K103" s="229">
        <f>ROUND(E103*J103,2)</f>
        <v>0</v>
      </c>
      <c r="L103" s="229">
        <v>0</v>
      </c>
      <c r="M103" s="229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1</v>
      </c>
      <c r="U103" s="221">
        <f>ROUND(E103*T103,2)</f>
        <v>1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105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39">
        <v>85</v>
      </c>
      <c r="B104" s="240" t="s">
        <v>281</v>
      </c>
      <c r="C104" s="263" t="s">
        <v>282</v>
      </c>
      <c r="D104" s="241" t="s">
        <v>129</v>
      </c>
      <c r="E104" s="242">
        <v>1</v>
      </c>
      <c r="F104" s="243">
        <f>H104+J104</f>
        <v>0</v>
      </c>
      <c r="G104" s="244">
        <f>ROUND(E104*F104,2)</f>
        <v>0</v>
      </c>
      <c r="H104" s="244"/>
      <c r="I104" s="244">
        <f>ROUND(E104*H104,2)</f>
        <v>0</v>
      </c>
      <c r="J104" s="244"/>
      <c r="K104" s="244">
        <f>ROUND(E104*J104,2)</f>
        <v>0</v>
      </c>
      <c r="L104" s="244">
        <v>0</v>
      </c>
      <c r="M104" s="244">
        <f>G104*(1+L104/100)</f>
        <v>0</v>
      </c>
      <c r="N104" s="245">
        <v>0</v>
      </c>
      <c r="O104" s="245">
        <f>ROUND(E104*N104,5)</f>
        <v>0</v>
      </c>
      <c r="P104" s="245">
        <v>0</v>
      </c>
      <c r="Q104" s="245">
        <f>ROUND(E104*P104,5)</f>
        <v>0</v>
      </c>
      <c r="R104" s="245"/>
      <c r="S104" s="245"/>
      <c r="T104" s="246">
        <v>1</v>
      </c>
      <c r="U104" s="245">
        <f>ROUND(E104*T104,2)</f>
        <v>1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105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x14ac:dyDescent="0.25">
      <c r="A105" s="6"/>
      <c r="B105" s="7" t="s">
        <v>283</v>
      </c>
      <c r="C105" s="264" t="s">
        <v>283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AC105">
        <v>12</v>
      </c>
      <c r="AD105">
        <v>21</v>
      </c>
    </row>
    <row r="106" spans="1:60" x14ac:dyDescent="0.25">
      <c r="A106" s="247"/>
      <c r="B106" s="248" t="s">
        <v>28</v>
      </c>
      <c r="C106" s="265" t="s">
        <v>283</v>
      </c>
      <c r="D106" s="249"/>
      <c r="E106" s="249"/>
      <c r="F106" s="249"/>
      <c r="G106" s="260">
        <f>G8+G11+G19+G34+G48+G74+G81+G84+G86+G90+G93+G100</f>
        <v>0</v>
      </c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AC106">
        <f>SUMIF(L7:L104,AC105,G7:G104)</f>
        <v>0</v>
      </c>
      <c r="AD106">
        <f>SUMIF(L7:L104,AD105,G7:G104)</f>
        <v>0</v>
      </c>
      <c r="AE106" t="s">
        <v>284</v>
      </c>
    </row>
    <row r="107" spans="1:60" x14ac:dyDescent="0.25">
      <c r="A107" s="6"/>
      <c r="B107" s="7" t="s">
        <v>283</v>
      </c>
      <c r="C107" s="264" t="s">
        <v>283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5">
      <c r="A108" s="6"/>
      <c r="B108" s="7" t="s">
        <v>283</v>
      </c>
      <c r="C108" s="264" t="s">
        <v>283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5">
      <c r="A109" s="250" t="s">
        <v>285</v>
      </c>
      <c r="B109" s="250"/>
      <c r="C109" s="26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5">
      <c r="A110" s="251"/>
      <c r="B110" s="252"/>
      <c r="C110" s="267"/>
      <c r="D110" s="252"/>
      <c r="E110" s="252"/>
      <c r="F110" s="252"/>
      <c r="G110" s="253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AE110" t="s">
        <v>286</v>
      </c>
    </row>
    <row r="111" spans="1:60" x14ac:dyDescent="0.25">
      <c r="A111" s="254"/>
      <c r="B111" s="255"/>
      <c r="C111" s="268"/>
      <c r="D111" s="255"/>
      <c r="E111" s="255"/>
      <c r="F111" s="255"/>
      <c r="G111" s="25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5">
      <c r="A112" s="254"/>
      <c r="B112" s="255"/>
      <c r="C112" s="268"/>
      <c r="D112" s="255"/>
      <c r="E112" s="255"/>
      <c r="F112" s="255"/>
      <c r="G112" s="25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5">
      <c r="A113" s="254"/>
      <c r="B113" s="255"/>
      <c r="C113" s="268"/>
      <c r="D113" s="255"/>
      <c r="E113" s="255"/>
      <c r="F113" s="255"/>
      <c r="G113" s="25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5">
      <c r="A114" s="257"/>
      <c r="B114" s="258"/>
      <c r="C114" s="269"/>
      <c r="D114" s="258"/>
      <c r="E114" s="258"/>
      <c r="F114" s="258"/>
      <c r="G114" s="259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5">
      <c r="A115" s="6"/>
      <c r="B115" s="7" t="s">
        <v>283</v>
      </c>
      <c r="C115" s="264" t="s">
        <v>283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5">
      <c r="C116" s="270"/>
      <c r="AE116" t="s">
        <v>287</v>
      </c>
    </row>
  </sheetData>
  <mergeCells count="6">
    <mergeCell ref="A1:G1"/>
    <mergeCell ref="C2:G2"/>
    <mergeCell ref="C3:G3"/>
    <mergeCell ref="C4:G4"/>
    <mergeCell ref="A109:C109"/>
    <mergeCell ref="A110:G11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</dc:creator>
  <cp:lastModifiedBy>Luci</cp:lastModifiedBy>
  <cp:lastPrinted>2014-02-28T09:52:57Z</cp:lastPrinted>
  <dcterms:created xsi:type="dcterms:W3CDTF">2009-04-08T07:15:50Z</dcterms:created>
  <dcterms:modified xsi:type="dcterms:W3CDTF">2024-04-22T19:12:40Z</dcterms:modified>
</cp:coreProperties>
</file>